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Monthly report\2019\GSA\Q2\"/>
    </mc:Choice>
  </mc:AlternateContent>
  <xr:revisionPtr revIDLastSave="0" documentId="13_ncr:1_{B8540161-55A0-476C-AB1C-ED91DBC743C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ales support file Asia Pacific" sheetId="1" r:id="rId1"/>
  </sheets>
  <definedNames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xlnm._FilterDatabase" localSheetId="0" hidden="1">'Sales support file Asia Pacific'!$A$2:$CJ$92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1">#REF!</definedName>
    <definedName name="TEST2">#REF!</definedName>
    <definedName name="TESTHKEY">#REF!</definedName>
    <definedName name="TESTKEYS">#REF!</definedName>
    <definedName name="TESTVKEY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H90" i="1" l="1"/>
  <c r="BP90" i="1"/>
  <c r="BN90" i="1"/>
  <c r="BS90" i="1" s="1"/>
  <c r="BM90" i="1"/>
  <c r="BR90" i="1" s="1"/>
  <c r="BL90" i="1"/>
  <c r="BQ90" i="1" s="1"/>
  <c r="BK90" i="1"/>
  <c r="BO90" i="1" s="1"/>
  <c r="AV90" i="1"/>
  <c r="AR90" i="1"/>
  <c r="AW90" i="1" s="1"/>
  <c r="AQ90" i="1"/>
  <c r="AP90" i="1"/>
  <c r="AU90" i="1" s="1"/>
  <c r="AO90" i="1"/>
  <c r="AT90" i="1" s="1"/>
  <c r="X90" i="1"/>
  <c r="AB90" i="1" s="1"/>
  <c r="V90" i="1"/>
  <c r="AA90" i="1" s="1"/>
  <c r="U90" i="1"/>
  <c r="Z90" i="1" s="1"/>
  <c r="T90" i="1"/>
  <c r="Y90" i="1" s="1"/>
  <c r="S90" i="1"/>
  <c r="W90" i="1" s="1"/>
  <c r="AX90" i="1" l="1"/>
  <c r="BW90" i="1"/>
  <c r="CB90" i="1"/>
  <c r="CC90" i="1"/>
  <c r="BX90" i="1"/>
  <c r="BZ90" i="1"/>
  <c r="CA90" i="1"/>
  <c r="BV90" i="1"/>
  <c r="BT90" i="1"/>
  <c r="AS90" i="1"/>
  <c r="BU90" i="1"/>
  <c r="CH89" i="1"/>
  <c r="BP89" i="1"/>
  <c r="BN89" i="1"/>
  <c r="BS89" i="1" s="1"/>
  <c r="BM89" i="1"/>
  <c r="BR89" i="1" s="1"/>
  <c r="BL89" i="1"/>
  <c r="BQ89" i="1" s="1"/>
  <c r="BK89" i="1"/>
  <c r="BO89" i="1" s="1"/>
  <c r="AV89" i="1"/>
  <c r="AR89" i="1"/>
  <c r="AW89" i="1" s="1"/>
  <c r="AQ89" i="1"/>
  <c r="AP89" i="1"/>
  <c r="AU89" i="1" s="1"/>
  <c r="AO89" i="1"/>
  <c r="AT89" i="1" s="1"/>
  <c r="X89" i="1"/>
  <c r="AB89" i="1" s="1"/>
  <c r="V89" i="1"/>
  <c r="AA89" i="1" s="1"/>
  <c r="U89" i="1"/>
  <c r="Z89" i="1" s="1"/>
  <c r="T89" i="1"/>
  <c r="Y89" i="1" s="1"/>
  <c r="S89" i="1"/>
  <c r="W89" i="1" s="1"/>
  <c r="BY90" i="1" l="1"/>
  <c r="CD90" i="1"/>
  <c r="BW89" i="1"/>
  <c r="CB89" i="1"/>
  <c r="AX89" i="1"/>
  <c r="BX89" i="1"/>
  <c r="CC89" i="1"/>
  <c r="BZ89" i="1"/>
  <c r="CA89" i="1"/>
  <c r="BV89" i="1"/>
  <c r="BT89" i="1"/>
  <c r="AS89" i="1"/>
  <c r="BU89" i="1"/>
  <c r="CD89" i="1" l="1"/>
  <c r="BY89" i="1"/>
  <c r="AO88" i="1" l="1"/>
  <c r="CH87" i="1"/>
  <c r="BN87" i="1"/>
  <c r="BS87" i="1" s="1"/>
  <c r="BM87" i="1"/>
  <c r="BR87" i="1" s="1"/>
  <c r="BL87" i="1"/>
  <c r="BQ87" i="1" s="1"/>
  <c r="BK87" i="1"/>
  <c r="AV87" i="1"/>
  <c r="AR87" i="1"/>
  <c r="AW87" i="1" s="1"/>
  <c r="AQ87" i="1"/>
  <c r="AP87" i="1"/>
  <c r="AU87" i="1" s="1"/>
  <c r="AO87" i="1"/>
  <c r="AT87" i="1" s="1"/>
  <c r="V87" i="1"/>
  <c r="AA87" i="1" s="1"/>
  <c r="U87" i="1"/>
  <c r="Z87" i="1" s="1"/>
  <c r="T87" i="1"/>
  <c r="Y87" i="1" s="1"/>
  <c r="S87" i="1"/>
  <c r="BO87" i="1" l="1"/>
  <c r="BP87" i="1"/>
  <c r="W87" i="1"/>
  <c r="X87" i="1"/>
  <c r="AB87" i="1" s="1"/>
  <c r="BW87" i="1"/>
  <c r="CB87" i="1"/>
  <c r="BX87" i="1"/>
  <c r="CC87" i="1"/>
  <c r="BZ87" i="1"/>
  <c r="AX87" i="1"/>
  <c r="CA87" i="1"/>
  <c r="BV87" i="1"/>
  <c r="BT87" i="1"/>
  <c r="AS87" i="1"/>
  <c r="BU87" i="1" l="1"/>
  <c r="BY87" i="1"/>
  <c r="CD87" i="1"/>
  <c r="AM93" i="1"/>
  <c r="AL93" i="1"/>
  <c r="AK93" i="1"/>
  <c r="AJ93" i="1"/>
  <c r="AI93" i="1"/>
  <c r="AH93" i="1"/>
  <c r="AG93" i="1"/>
  <c r="AF93" i="1"/>
  <c r="AE93" i="1"/>
  <c r="AD93" i="1"/>
  <c r="AC93" i="1"/>
  <c r="AN93" i="1"/>
  <c r="S91" i="1" l="1"/>
  <c r="S88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BJ93" i="1"/>
  <c r="R93" i="1"/>
  <c r="Q93" i="1"/>
  <c r="P93" i="1"/>
  <c r="O93" i="1"/>
  <c r="N93" i="1"/>
  <c r="M93" i="1"/>
  <c r="L93" i="1"/>
  <c r="K93" i="1"/>
  <c r="J93" i="1"/>
  <c r="I93" i="1"/>
  <c r="H93" i="1"/>
  <c r="G93" i="1"/>
  <c r="BI93" i="1"/>
  <c r="BH93" i="1"/>
  <c r="BG93" i="1"/>
  <c r="BF93" i="1"/>
  <c r="BE93" i="1"/>
  <c r="BD93" i="1"/>
  <c r="BC93" i="1"/>
  <c r="BN91" i="1"/>
  <c r="BS91" i="1" s="1"/>
  <c r="BM91" i="1"/>
  <c r="BL91" i="1"/>
  <c r="BQ91" i="1" s="1"/>
  <c r="BK91" i="1"/>
  <c r="BP91" i="1" s="1"/>
  <c r="BN88" i="1"/>
  <c r="BS88" i="1" s="1"/>
  <c r="BM88" i="1"/>
  <c r="BR88" i="1" s="1"/>
  <c r="BL88" i="1"/>
  <c r="BQ88" i="1" s="1"/>
  <c r="BK88" i="1"/>
  <c r="BP88" i="1" s="1"/>
  <c r="BN86" i="1"/>
  <c r="BS86" i="1" s="1"/>
  <c r="BM86" i="1"/>
  <c r="BL86" i="1"/>
  <c r="BQ86" i="1" s="1"/>
  <c r="BK86" i="1"/>
  <c r="BP86" i="1" s="1"/>
  <c r="BN85" i="1"/>
  <c r="BS85" i="1" s="1"/>
  <c r="BM85" i="1"/>
  <c r="BL85" i="1"/>
  <c r="BQ85" i="1" s="1"/>
  <c r="BK85" i="1"/>
  <c r="BP85" i="1" s="1"/>
  <c r="BN84" i="1"/>
  <c r="BS84" i="1" s="1"/>
  <c r="BM84" i="1"/>
  <c r="BL84" i="1"/>
  <c r="BQ84" i="1" s="1"/>
  <c r="BK84" i="1"/>
  <c r="BP84" i="1" s="1"/>
  <c r="BN83" i="1"/>
  <c r="BS83" i="1" s="1"/>
  <c r="BM83" i="1"/>
  <c r="BR83" i="1" s="1"/>
  <c r="BL83" i="1"/>
  <c r="BQ83" i="1" s="1"/>
  <c r="BK83" i="1"/>
  <c r="BP83" i="1" s="1"/>
  <c r="BN82" i="1"/>
  <c r="BS82" i="1" s="1"/>
  <c r="BM82" i="1"/>
  <c r="BL82" i="1"/>
  <c r="BQ82" i="1" s="1"/>
  <c r="BK82" i="1"/>
  <c r="BP82" i="1" s="1"/>
  <c r="BN81" i="1"/>
  <c r="BS81" i="1" s="1"/>
  <c r="BM81" i="1"/>
  <c r="BR81" i="1" s="1"/>
  <c r="BL81" i="1"/>
  <c r="BQ81" i="1" s="1"/>
  <c r="BK81" i="1"/>
  <c r="BP81" i="1" s="1"/>
  <c r="BN80" i="1"/>
  <c r="BS80" i="1" s="1"/>
  <c r="BM80" i="1"/>
  <c r="BL80" i="1"/>
  <c r="BQ80" i="1" s="1"/>
  <c r="BK80" i="1"/>
  <c r="BP80" i="1" s="1"/>
  <c r="BN79" i="1"/>
  <c r="BS79" i="1" s="1"/>
  <c r="BM79" i="1"/>
  <c r="BR79" i="1" s="1"/>
  <c r="BL79" i="1"/>
  <c r="BQ79" i="1" s="1"/>
  <c r="BK79" i="1"/>
  <c r="BP79" i="1" s="1"/>
  <c r="BN78" i="1"/>
  <c r="BS78" i="1" s="1"/>
  <c r="BM78" i="1"/>
  <c r="BL78" i="1"/>
  <c r="BQ78" i="1" s="1"/>
  <c r="BK78" i="1"/>
  <c r="BP78" i="1" s="1"/>
  <c r="BN77" i="1"/>
  <c r="BS77" i="1" s="1"/>
  <c r="BM77" i="1"/>
  <c r="BR77" i="1" s="1"/>
  <c r="BL77" i="1"/>
  <c r="BQ77" i="1" s="1"/>
  <c r="BK77" i="1"/>
  <c r="BP77" i="1" s="1"/>
  <c r="BN76" i="1"/>
  <c r="BS76" i="1" s="1"/>
  <c r="BM76" i="1"/>
  <c r="BR76" i="1" s="1"/>
  <c r="BL76" i="1"/>
  <c r="BQ76" i="1" s="1"/>
  <c r="BK76" i="1"/>
  <c r="BN75" i="1"/>
  <c r="BS75" i="1" s="1"/>
  <c r="BM75" i="1"/>
  <c r="BR75" i="1" s="1"/>
  <c r="BL75" i="1"/>
  <c r="BQ75" i="1" s="1"/>
  <c r="BK75" i="1"/>
  <c r="BP75" i="1" s="1"/>
  <c r="BN74" i="1"/>
  <c r="BS74" i="1" s="1"/>
  <c r="BM74" i="1"/>
  <c r="BL74" i="1"/>
  <c r="BQ74" i="1" s="1"/>
  <c r="BK74" i="1"/>
  <c r="BP74" i="1" s="1"/>
  <c r="BN73" i="1"/>
  <c r="BS73" i="1" s="1"/>
  <c r="BM73" i="1"/>
  <c r="BR73" i="1" s="1"/>
  <c r="BL73" i="1"/>
  <c r="BQ73" i="1" s="1"/>
  <c r="BK73" i="1"/>
  <c r="BP73" i="1" s="1"/>
  <c r="BN72" i="1"/>
  <c r="BS72" i="1" s="1"/>
  <c r="BM72" i="1"/>
  <c r="BL72" i="1"/>
  <c r="BQ72" i="1" s="1"/>
  <c r="BK72" i="1"/>
  <c r="BP72" i="1" s="1"/>
  <c r="BN71" i="1"/>
  <c r="BS71" i="1" s="1"/>
  <c r="BM71" i="1"/>
  <c r="BR71" i="1" s="1"/>
  <c r="BL71" i="1"/>
  <c r="BQ71" i="1" s="1"/>
  <c r="BK71" i="1"/>
  <c r="BP71" i="1" s="1"/>
  <c r="BN70" i="1"/>
  <c r="BS70" i="1" s="1"/>
  <c r="BM70" i="1"/>
  <c r="BL70" i="1"/>
  <c r="BQ70" i="1" s="1"/>
  <c r="BK70" i="1"/>
  <c r="BP70" i="1" s="1"/>
  <c r="BN69" i="1"/>
  <c r="BS69" i="1" s="1"/>
  <c r="BM69" i="1"/>
  <c r="BR69" i="1" s="1"/>
  <c r="BL69" i="1"/>
  <c r="BQ69" i="1" s="1"/>
  <c r="BK69" i="1"/>
  <c r="BP69" i="1" s="1"/>
  <c r="BN68" i="1"/>
  <c r="BS68" i="1" s="1"/>
  <c r="BM68" i="1"/>
  <c r="BL68" i="1"/>
  <c r="BQ68" i="1" s="1"/>
  <c r="BK68" i="1"/>
  <c r="BP68" i="1" s="1"/>
  <c r="BN67" i="1"/>
  <c r="BS67" i="1" s="1"/>
  <c r="BM67" i="1"/>
  <c r="BR67" i="1" s="1"/>
  <c r="BL67" i="1"/>
  <c r="BQ67" i="1" s="1"/>
  <c r="BK67" i="1"/>
  <c r="BP67" i="1" s="1"/>
  <c r="BN66" i="1"/>
  <c r="BS66" i="1" s="1"/>
  <c r="BM66" i="1"/>
  <c r="BL66" i="1"/>
  <c r="BQ66" i="1" s="1"/>
  <c r="BK66" i="1"/>
  <c r="BP66" i="1" s="1"/>
  <c r="BN65" i="1"/>
  <c r="BS65" i="1" s="1"/>
  <c r="BM65" i="1"/>
  <c r="BR65" i="1" s="1"/>
  <c r="BL65" i="1"/>
  <c r="BQ65" i="1" s="1"/>
  <c r="BK65" i="1"/>
  <c r="BP65" i="1" s="1"/>
  <c r="BN64" i="1"/>
  <c r="BS64" i="1" s="1"/>
  <c r="BM64" i="1"/>
  <c r="BL64" i="1"/>
  <c r="BQ64" i="1" s="1"/>
  <c r="BK64" i="1"/>
  <c r="BP64" i="1" s="1"/>
  <c r="BN63" i="1"/>
  <c r="BS63" i="1" s="1"/>
  <c r="BM63" i="1"/>
  <c r="BR63" i="1" s="1"/>
  <c r="BL63" i="1"/>
  <c r="BQ63" i="1" s="1"/>
  <c r="BK63" i="1"/>
  <c r="BP63" i="1" s="1"/>
  <c r="BN62" i="1"/>
  <c r="BS62" i="1" s="1"/>
  <c r="BM62" i="1"/>
  <c r="BL62" i="1"/>
  <c r="BQ62" i="1" s="1"/>
  <c r="BK62" i="1"/>
  <c r="BP62" i="1" s="1"/>
  <c r="BN61" i="1"/>
  <c r="BS61" i="1" s="1"/>
  <c r="BM61" i="1"/>
  <c r="BR61" i="1" s="1"/>
  <c r="BL61" i="1"/>
  <c r="BQ61" i="1" s="1"/>
  <c r="BK61" i="1"/>
  <c r="BP61" i="1" s="1"/>
  <c r="BN60" i="1"/>
  <c r="BS60" i="1" s="1"/>
  <c r="BM60" i="1"/>
  <c r="BL60" i="1"/>
  <c r="BQ60" i="1" s="1"/>
  <c r="BK60" i="1"/>
  <c r="BP60" i="1" s="1"/>
  <c r="BN59" i="1"/>
  <c r="BS59" i="1" s="1"/>
  <c r="BM59" i="1"/>
  <c r="BR59" i="1" s="1"/>
  <c r="BL59" i="1"/>
  <c r="BQ59" i="1" s="1"/>
  <c r="BK59" i="1"/>
  <c r="BP59" i="1" s="1"/>
  <c r="BN58" i="1"/>
  <c r="BS58" i="1" s="1"/>
  <c r="BM58" i="1"/>
  <c r="BL58" i="1"/>
  <c r="BQ58" i="1" s="1"/>
  <c r="BK58" i="1"/>
  <c r="BP58" i="1" s="1"/>
  <c r="BN57" i="1"/>
  <c r="BS57" i="1" s="1"/>
  <c r="BM57" i="1"/>
  <c r="BR57" i="1" s="1"/>
  <c r="BL57" i="1"/>
  <c r="BQ57" i="1" s="1"/>
  <c r="BK57" i="1"/>
  <c r="BP57" i="1" s="1"/>
  <c r="BN56" i="1"/>
  <c r="BS56" i="1" s="1"/>
  <c r="BM56" i="1"/>
  <c r="BL56" i="1"/>
  <c r="BQ56" i="1" s="1"/>
  <c r="BK56" i="1"/>
  <c r="BP56" i="1" s="1"/>
  <c r="BN55" i="1"/>
  <c r="BS55" i="1" s="1"/>
  <c r="BM55" i="1"/>
  <c r="BR55" i="1" s="1"/>
  <c r="BL55" i="1"/>
  <c r="BQ55" i="1" s="1"/>
  <c r="BK55" i="1"/>
  <c r="BP55" i="1" s="1"/>
  <c r="BN54" i="1"/>
  <c r="BS54" i="1" s="1"/>
  <c r="BM54" i="1"/>
  <c r="BL54" i="1"/>
  <c r="BQ54" i="1" s="1"/>
  <c r="BK54" i="1"/>
  <c r="BP54" i="1" s="1"/>
  <c r="BN53" i="1"/>
  <c r="BS53" i="1" s="1"/>
  <c r="BM53" i="1"/>
  <c r="BR53" i="1" s="1"/>
  <c r="BL53" i="1"/>
  <c r="BQ53" i="1" s="1"/>
  <c r="BK53" i="1"/>
  <c r="BP53" i="1" s="1"/>
  <c r="BN52" i="1"/>
  <c r="BS52" i="1" s="1"/>
  <c r="BM52" i="1"/>
  <c r="BL52" i="1"/>
  <c r="BQ52" i="1" s="1"/>
  <c r="BK52" i="1"/>
  <c r="BP52" i="1" s="1"/>
  <c r="BN51" i="1"/>
  <c r="BS51" i="1" s="1"/>
  <c r="BM51" i="1"/>
  <c r="BR51" i="1" s="1"/>
  <c r="BL51" i="1"/>
  <c r="BQ51" i="1" s="1"/>
  <c r="BK51" i="1"/>
  <c r="BP51" i="1" s="1"/>
  <c r="BN50" i="1"/>
  <c r="BS50" i="1" s="1"/>
  <c r="BM50" i="1"/>
  <c r="BL50" i="1"/>
  <c r="BQ50" i="1" s="1"/>
  <c r="BK50" i="1"/>
  <c r="BP50" i="1" s="1"/>
  <c r="BN49" i="1"/>
  <c r="BS49" i="1" s="1"/>
  <c r="BM49" i="1"/>
  <c r="BR49" i="1" s="1"/>
  <c r="BL49" i="1"/>
  <c r="BQ49" i="1" s="1"/>
  <c r="BK49" i="1"/>
  <c r="BP49" i="1" s="1"/>
  <c r="BN48" i="1"/>
  <c r="BS48" i="1" s="1"/>
  <c r="BM48" i="1"/>
  <c r="BL48" i="1"/>
  <c r="BQ48" i="1" s="1"/>
  <c r="BK48" i="1"/>
  <c r="BP48" i="1" s="1"/>
  <c r="BN47" i="1"/>
  <c r="BS47" i="1" s="1"/>
  <c r="BM47" i="1"/>
  <c r="BR47" i="1" s="1"/>
  <c r="BL47" i="1"/>
  <c r="BK47" i="1"/>
  <c r="BP47" i="1" s="1"/>
  <c r="BN46" i="1"/>
  <c r="BS46" i="1" s="1"/>
  <c r="BM46" i="1"/>
  <c r="BL46" i="1"/>
  <c r="BQ46" i="1" s="1"/>
  <c r="BK46" i="1"/>
  <c r="BP46" i="1" s="1"/>
  <c r="BN45" i="1"/>
  <c r="BS45" i="1" s="1"/>
  <c r="BM45" i="1"/>
  <c r="BL45" i="1"/>
  <c r="BQ45" i="1" s="1"/>
  <c r="BK45" i="1"/>
  <c r="BP45" i="1" s="1"/>
  <c r="BN44" i="1"/>
  <c r="BS44" i="1" s="1"/>
  <c r="BM44" i="1"/>
  <c r="BL44" i="1"/>
  <c r="BQ44" i="1" s="1"/>
  <c r="BK44" i="1"/>
  <c r="BP44" i="1" s="1"/>
  <c r="BN43" i="1"/>
  <c r="BS43" i="1" s="1"/>
  <c r="BM43" i="1"/>
  <c r="BR43" i="1" s="1"/>
  <c r="BL43" i="1"/>
  <c r="BQ43" i="1" s="1"/>
  <c r="BK43" i="1"/>
  <c r="BP43" i="1" s="1"/>
  <c r="BN42" i="1"/>
  <c r="BS42" i="1" s="1"/>
  <c r="BM42" i="1"/>
  <c r="BL42" i="1"/>
  <c r="BQ42" i="1" s="1"/>
  <c r="BK42" i="1"/>
  <c r="BP42" i="1" s="1"/>
  <c r="BN41" i="1"/>
  <c r="BS41" i="1" s="1"/>
  <c r="BM41" i="1"/>
  <c r="BR41" i="1" s="1"/>
  <c r="BL41" i="1"/>
  <c r="BQ41" i="1" s="1"/>
  <c r="BK41" i="1"/>
  <c r="BP41" i="1" s="1"/>
  <c r="BN40" i="1"/>
  <c r="BS40" i="1" s="1"/>
  <c r="BM40" i="1"/>
  <c r="BL40" i="1"/>
  <c r="BQ40" i="1" s="1"/>
  <c r="BK40" i="1"/>
  <c r="BP40" i="1" s="1"/>
  <c r="BN39" i="1"/>
  <c r="BS39" i="1" s="1"/>
  <c r="BM39" i="1"/>
  <c r="BR39" i="1" s="1"/>
  <c r="BL39" i="1"/>
  <c r="BQ39" i="1" s="1"/>
  <c r="BK39" i="1"/>
  <c r="BP39" i="1" s="1"/>
  <c r="BN38" i="1"/>
  <c r="BS38" i="1" s="1"/>
  <c r="BM38" i="1"/>
  <c r="BL38" i="1"/>
  <c r="BQ38" i="1" s="1"/>
  <c r="BK38" i="1"/>
  <c r="BP38" i="1" s="1"/>
  <c r="BN37" i="1"/>
  <c r="BS37" i="1" s="1"/>
  <c r="BM37" i="1"/>
  <c r="BR37" i="1" s="1"/>
  <c r="BL37" i="1"/>
  <c r="BQ37" i="1" s="1"/>
  <c r="BK37" i="1"/>
  <c r="BP37" i="1" s="1"/>
  <c r="BN36" i="1"/>
  <c r="BS36" i="1" s="1"/>
  <c r="BM36" i="1"/>
  <c r="BL36" i="1"/>
  <c r="BQ36" i="1" s="1"/>
  <c r="BK36" i="1"/>
  <c r="BP36" i="1" s="1"/>
  <c r="BN35" i="1"/>
  <c r="BS35" i="1" s="1"/>
  <c r="BM35" i="1"/>
  <c r="BR35" i="1" s="1"/>
  <c r="BL35" i="1"/>
  <c r="BQ35" i="1" s="1"/>
  <c r="BK35" i="1"/>
  <c r="BP35" i="1" s="1"/>
  <c r="BN34" i="1"/>
  <c r="BS34" i="1" s="1"/>
  <c r="BM34" i="1"/>
  <c r="BL34" i="1"/>
  <c r="BQ34" i="1" s="1"/>
  <c r="BK34" i="1"/>
  <c r="BP34" i="1" s="1"/>
  <c r="BN33" i="1"/>
  <c r="BS33" i="1" s="1"/>
  <c r="BM33" i="1"/>
  <c r="BR33" i="1" s="1"/>
  <c r="BL33" i="1"/>
  <c r="BQ33" i="1" s="1"/>
  <c r="BK33" i="1"/>
  <c r="BP33" i="1" s="1"/>
  <c r="BN32" i="1"/>
  <c r="BS32" i="1" s="1"/>
  <c r="BM32" i="1"/>
  <c r="BL32" i="1"/>
  <c r="BQ32" i="1" s="1"/>
  <c r="BK32" i="1"/>
  <c r="BP32" i="1" s="1"/>
  <c r="BN31" i="1"/>
  <c r="BS31" i="1" s="1"/>
  <c r="BM31" i="1"/>
  <c r="BR31" i="1" s="1"/>
  <c r="BL31" i="1"/>
  <c r="BQ31" i="1" s="1"/>
  <c r="BK31" i="1"/>
  <c r="BP31" i="1" s="1"/>
  <c r="BN30" i="1"/>
  <c r="BS30" i="1" s="1"/>
  <c r="BM30" i="1"/>
  <c r="BL30" i="1"/>
  <c r="BQ30" i="1" s="1"/>
  <c r="BK30" i="1"/>
  <c r="BP30" i="1" s="1"/>
  <c r="BN29" i="1"/>
  <c r="BS29" i="1" s="1"/>
  <c r="BM29" i="1"/>
  <c r="BR29" i="1" s="1"/>
  <c r="BL29" i="1"/>
  <c r="BQ29" i="1" s="1"/>
  <c r="BK29" i="1"/>
  <c r="BP29" i="1" s="1"/>
  <c r="BN28" i="1"/>
  <c r="BS28" i="1" s="1"/>
  <c r="BM28" i="1"/>
  <c r="BL28" i="1"/>
  <c r="BQ28" i="1" s="1"/>
  <c r="BK28" i="1"/>
  <c r="BP28" i="1" s="1"/>
  <c r="BN27" i="1"/>
  <c r="BS27" i="1" s="1"/>
  <c r="BM27" i="1"/>
  <c r="BR27" i="1" s="1"/>
  <c r="BL27" i="1"/>
  <c r="BQ27" i="1" s="1"/>
  <c r="BK27" i="1"/>
  <c r="BP27" i="1" s="1"/>
  <c r="BN26" i="1"/>
  <c r="BS26" i="1" s="1"/>
  <c r="BM26" i="1"/>
  <c r="BL26" i="1"/>
  <c r="BQ26" i="1" s="1"/>
  <c r="BK26" i="1"/>
  <c r="BP26" i="1" s="1"/>
  <c r="BN25" i="1"/>
  <c r="BS25" i="1" s="1"/>
  <c r="BM25" i="1"/>
  <c r="BR25" i="1" s="1"/>
  <c r="BL25" i="1"/>
  <c r="BQ25" i="1" s="1"/>
  <c r="BK25" i="1"/>
  <c r="BP25" i="1" s="1"/>
  <c r="BN24" i="1"/>
  <c r="BS24" i="1" s="1"/>
  <c r="BM24" i="1"/>
  <c r="BL24" i="1"/>
  <c r="BQ24" i="1" s="1"/>
  <c r="BK24" i="1"/>
  <c r="BP24" i="1" s="1"/>
  <c r="BN23" i="1"/>
  <c r="BS23" i="1" s="1"/>
  <c r="BM23" i="1"/>
  <c r="BR23" i="1" s="1"/>
  <c r="BL23" i="1"/>
  <c r="BQ23" i="1" s="1"/>
  <c r="BK23" i="1"/>
  <c r="BP23" i="1" s="1"/>
  <c r="BN22" i="1"/>
  <c r="BS22" i="1" s="1"/>
  <c r="BM22" i="1"/>
  <c r="BL22" i="1"/>
  <c r="BQ22" i="1" s="1"/>
  <c r="BK22" i="1"/>
  <c r="BP22" i="1" s="1"/>
  <c r="BN21" i="1"/>
  <c r="BS21" i="1" s="1"/>
  <c r="BM21" i="1"/>
  <c r="BR21" i="1" s="1"/>
  <c r="BL21" i="1"/>
  <c r="BQ21" i="1" s="1"/>
  <c r="BK21" i="1"/>
  <c r="BP21" i="1" s="1"/>
  <c r="BN20" i="1"/>
  <c r="BS20" i="1" s="1"/>
  <c r="BM20" i="1"/>
  <c r="BL20" i="1"/>
  <c r="BQ20" i="1" s="1"/>
  <c r="BK20" i="1"/>
  <c r="BP20" i="1" s="1"/>
  <c r="BN19" i="1"/>
  <c r="BS19" i="1" s="1"/>
  <c r="BM19" i="1"/>
  <c r="BR19" i="1" s="1"/>
  <c r="BL19" i="1"/>
  <c r="BQ19" i="1" s="1"/>
  <c r="BK19" i="1"/>
  <c r="BP19" i="1" s="1"/>
  <c r="BN18" i="1"/>
  <c r="BS18" i="1" s="1"/>
  <c r="BM18" i="1"/>
  <c r="BL18" i="1"/>
  <c r="BQ18" i="1" s="1"/>
  <c r="BK18" i="1"/>
  <c r="BP18" i="1" s="1"/>
  <c r="BN17" i="1"/>
  <c r="BS17" i="1" s="1"/>
  <c r="BM17" i="1"/>
  <c r="BR17" i="1" s="1"/>
  <c r="BL17" i="1"/>
  <c r="BQ17" i="1" s="1"/>
  <c r="BK17" i="1"/>
  <c r="BP17" i="1" s="1"/>
  <c r="BN16" i="1"/>
  <c r="BS16" i="1" s="1"/>
  <c r="BM16" i="1"/>
  <c r="BL16" i="1"/>
  <c r="BQ16" i="1" s="1"/>
  <c r="BK16" i="1"/>
  <c r="BP16" i="1" s="1"/>
  <c r="BN15" i="1"/>
  <c r="BS15" i="1" s="1"/>
  <c r="BM15" i="1"/>
  <c r="BR15" i="1" s="1"/>
  <c r="BL15" i="1"/>
  <c r="BQ15" i="1" s="1"/>
  <c r="BK15" i="1"/>
  <c r="BP15" i="1" s="1"/>
  <c r="BN14" i="1"/>
  <c r="BS14" i="1" s="1"/>
  <c r="BM14" i="1"/>
  <c r="BL14" i="1"/>
  <c r="BQ14" i="1" s="1"/>
  <c r="BK14" i="1"/>
  <c r="BP14" i="1" s="1"/>
  <c r="BN13" i="1"/>
  <c r="BS13" i="1" s="1"/>
  <c r="BM13" i="1"/>
  <c r="BR13" i="1" s="1"/>
  <c r="BL13" i="1"/>
  <c r="BQ13" i="1" s="1"/>
  <c r="BK13" i="1"/>
  <c r="BP13" i="1" s="1"/>
  <c r="BN12" i="1"/>
  <c r="BS12" i="1" s="1"/>
  <c r="BM12" i="1"/>
  <c r="BL12" i="1"/>
  <c r="BQ12" i="1" s="1"/>
  <c r="BK12" i="1"/>
  <c r="BP12" i="1" s="1"/>
  <c r="BN11" i="1"/>
  <c r="BS11" i="1" s="1"/>
  <c r="BM11" i="1"/>
  <c r="BR11" i="1" s="1"/>
  <c r="BL11" i="1"/>
  <c r="BQ11" i="1" s="1"/>
  <c r="BK11" i="1"/>
  <c r="BP11" i="1" s="1"/>
  <c r="BN10" i="1"/>
  <c r="BS10" i="1" s="1"/>
  <c r="BM10" i="1"/>
  <c r="BL10" i="1"/>
  <c r="BQ10" i="1" s="1"/>
  <c r="BK10" i="1"/>
  <c r="BP10" i="1" s="1"/>
  <c r="BN9" i="1"/>
  <c r="BS9" i="1" s="1"/>
  <c r="BM9" i="1"/>
  <c r="BR9" i="1" s="1"/>
  <c r="BL9" i="1"/>
  <c r="BQ9" i="1" s="1"/>
  <c r="BK9" i="1"/>
  <c r="BP9" i="1" s="1"/>
  <c r="BN8" i="1"/>
  <c r="BS8" i="1" s="1"/>
  <c r="BM8" i="1"/>
  <c r="BL8" i="1"/>
  <c r="BQ8" i="1" s="1"/>
  <c r="BK8" i="1"/>
  <c r="BP8" i="1" s="1"/>
  <c r="BN7" i="1"/>
  <c r="BS7" i="1" s="1"/>
  <c r="BM7" i="1"/>
  <c r="BR7" i="1" s="1"/>
  <c r="BL7" i="1"/>
  <c r="BQ7" i="1" s="1"/>
  <c r="BK7" i="1"/>
  <c r="BP7" i="1" s="1"/>
  <c r="BN6" i="1"/>
  <c r="BS6" i="1" s="1"/>
  <c r="BM6" i="1"/>
  <c r="BL6" i="1"/>
  <c r="BQ6" i="1" s="1"/>
  <c r="BK6" i="1"/>
  <c r="BP6" i="1" s="1"/>
  <c r="BN5" i="1"/>
  <c r="BS5" i="1" s="1"/>
  <c r="BM5" i="1"/>
  <c r="BR5" i="1" s="1"/>
  <c r="BL5" i="1"/>
  <c r="BQ5" i="1" s="1"/>
  <c r="BK5" i="1"/>
  <c r="BP5" i="1" s="1"/>
  <c r="BN4" i="1"/>
  <c r="BS4" i="1" s="1"/>
  <c r="BM4" i="1"/>
  <c r="BL4" i="1"/>
  <c r="BQ4" i="1" s="1"/>
  <c r="BK4" i="1"/>
  <c r="BP4" i="1" s="1"/>
  <c r="BN3" i="1"/>
  <c r="BS3" i="1" s="1"/>
  <c r="BM3" i="1"/>
  <c r="BR3" i="1" s="1"/>
  <c r="BL3" i="1"/>
  <c r="BQ3" i="1" s="1"/>
  <c r="BK3" i="1"/>
  <c r="BP3" i="1" s="1"/>
  <c r="CH91" i="1"/>
  <c r="CH88" i="1"/>
  <c r="CH86" i="1"/>
  <c r="CH85" i="1"/>
  <c r="CH84" i="1"/>
  <c r="CH83" i="1"/>
  <c r="CH82" i="1"/>
  <c r="CH81" i="1"/>
  <c r="CH80" i="1"/>
  <c r="CH79" i="1"/>
  <c r="CH78" i="1"/>
  <c r="CH77" i="1"/>
  <c r="CH76" i="1"/>
  <c r="CH75" i="1"/>
  <c r="CH74" i="1"/>
  <c r="CH73" i="1"/>
  <c r="CH72" i="1"/>
  <c r="CH71" i="1"/>
  <c r="CH70" i="1"/>
  <c r="CH69" i="1"/>
  <c r="CH68" i="1"/>
  <c r="CH67" i="1"/>
  <c r="CH66" i="1"/>
  <c r="CH65" i="1"/>
  <c r="CH64" i="1"/>
  <c r="CH63" i="1"/>
  <c r="CH62" i="1"/>
  <c r="CH61" i="1"/>
  <c r="CH60" i="1"/>
  <c r="CH59" i="1"/>
  <c r="CH58" i="1"/>
  <c r="CH57" i="1"/>
  <c r="CH56" i="1"/>
  <c r="CH55" i="1"/>
  <c r="CH54" i="1"/>
  <c r="CH53" i="1"/>
  <c r="CH52" i="1"/>
  <c r="CH51" i="1"/>
  <c r="CH50" i="1"/>
  <c r="CH49" i="1"/>
  <c r="CH48" i="1"/>
  <c r="CH47" i="1"/>
  <c r="CH46" i="1"/>
  <c r="CH45" i="1"/>
  <c r="CH44" i="1"/>
  <c r="CH43" i="1"/>
  <c r="CH42" i="1"/>
  <c r="CH41" i="1"/>
  <c r="CH40" i="1"/>
  <c r="CH39" i="1"/>
  <c r="CH38" i="1"/>
  <c r="CH37" i="1"/>
  <c r="CH36" i="1"/>
  <c r="CH35" i="1"/>
  <c r="CH34" i="1"/>
  <c r="CH33" i="1"/>
  <c r="CH32" i="1"/>
  <c r="CH31" i="1"/>
  <c r="CH30" i="1"/>
  <c r="CH29" i="1"/>
  <c r="CH28" i="1"/>
  <c r="CH27" i="1"/>
  <c r="CH26" i="1"/>
  <c r="CH25" i="1"/>
  <c r="CH24" i="1"/>
  <c r="CH23" i="1"/>
  <c r="CH22" i="1"/>
  <c r="CH21" i="1"/>
  <c r="CH20" i="1"/>
  <c r="CH19" i="1"/>
  <c r="CH18" i="1"/>
  <c r="CH17" i="1"/>
  <c r="CH16" i="1"/>
  <c r="CH15" i="1"/>
  <c r="CH14" i="1"/>
  <c r="CH13" i="1"/>
  <c r="CH12" i="1"/>
  <c r="CH11" i="1"/>
  <c r="CH10" i="1"/>
  <c r="CH9" i="1"/>
  <c r="CH8" i="1"/>
  <c r="CH7" i="1"/>
  <c r="CH6" i="1"/>
  <c r="CH5" i="1"/>
  <c r="CH4" i="1"/>
  <c r="CH3" i="1"/>
  <c r="CG93" i="1"/>
  <c r="CG1" i="1" s="1"/>
  <c r="BO55" i="1" l="1"/>
  <c r="BK93" i="1"/>
  <c r="BM93" i="1"/>
  <c r="BL93" i="1"/>
  <c r="BO63" i="1"/>
  <c r="BP76" i="1"/>
  <c r="BT76" i="1" s="1"/>
  <c r="BO76" i="1"/>
  <c r="BO45" i="1"/>
  <c r="BR45" i="1"/>
  <c r="BT45" i="1" s="1"/>
  <c r="BR85" i="1"/>
  <c r="CB85" i="1" s="1"/>
  <c r="BO85" i="1"/>
  <c r="BO4" i="1"/>
  <c r="BO6" i="1"/>
  <c r="BO8" i="1"/>
  <c r="BO10" i="1"/>
  <c r="BO12" i="1"/>
  <c r="BO14" i="1"/>
  <c r="BO16" i="1"/>
  <c r="BO18" i="1"/>
  <c r="BO20" i="1"/>
  <c r="BO22" i="1"/>
  <c r="BO24" i="1"/>
  <c r="BO26" i="1"/>
  <c r="BO28" i="1"/>
  <c r="BO30" i="1"/>
  <c r="BO32" i="1"/>
  <c r="BO34" i="1"/>
  <c r="BO36" i="1"/>
  <c r="BO38" i="1"/>
  <c r="BO40" i="1"/>
  <c r="BO42" i="1"/>
  <c r="BO44" i="1"/>
  <c r="BO46" i="1"/>
  <c r="BO48" i="1"/>
  <c r="BO50" i="1"/>
  <c r="BO52" i="1"/>
  <c r="BO54" i="1"/>
  <c r="BO56" i="1"/>
  <c r="BO58" i="1"/>
  <c r="BO60" i="1"/>
  <c r="BO62" i="1"/>
  <c r="BO64" i="1"/>
  <c r="BO66" i="1"/>
  <c r="BO68" i="1"/>
  <c r="BO70" i="1"/>
  <c r="BO72" i="1"/>
  <c r="BO74" i="1"/>
  <c r="BO78" i="1"/>
  <c r="BO80" i="1"/>
  <c r="BO82" i="1"/>
  <c r="BO84" i="1"/>
  <c r="BO86" i="1"/>
  <c r="BO91" i="1"/>
  <c r="BO23" i="1"/>
  <c r="BO39" i="1"/>
  <c r="BO47" i="1"/>
  <c r="BO61" i="1"/>
  <c r="BO71" i="1"/>
  <c r="BO77" i="1"/>
  <c r="BO79" i="1"/>
  <c r="BO88" i="1"/>
  <c r="BT33" i="1"/>
  <c r="BT49" i="1"/>
  <c r="BO5" i="1"/>
  <c r="BO31" i="1"/>
  <c r="BZ85" i="1"/>
  <c r="CA85" i="1"/>
  <c r="CC85" i="1"/>
  <c r="BO37" i="1"/>
  <c r="BO69" i="1"/>
  <c r="BQ47" i="1"/>
  <c r="BT47" i="1" s="1"/>
  <c r="BT7" i="1"/>
  <c r="BT55" i="1"/>
  <c r="BT71" i="1"/>
  <c r="BO53" i="1"/>
  <c r="BO3" i="1"/>
  <c r="BO7" i="1"/>
  <c r="BO9" i="1"/>
  <c r="BO11" i="1"/>
  <c r="BO13" i="1"/>
  <c r="BO15" i="1"/>
  <c r="BO17" i="1"/>
  <c r="BO19" i="1"/>
  <c r="BO21" i="1"/>
  <c r="BO25" i="1"/>
  <c r="BO27" i="1"/>
  <c r="BO29" i="1"/>
  <c r="BO33" i="1"/>
  <c r="BO35" i="1"/>
  <c r="BO41" i="1"/>
  <c r="BO43" i="1"/>
  <c r="BO49" i="1"/>
  <c r="BO51" i="1"/>
  <c r="BO57" i="1"/>
  <c r="BO59" i="1"/>
  <c r="BO65" i="1"/>
  <c r="BO67" i="1"/>
  <c r="BO73" i="1"/>
  <c r="BO75" i="1"/>
  <c r="BO81" i="1"/>
  <c r="BO83" i="1"/>
  <c r="BT3" i="1"/>
  <c r="BT13" i="1"/>
  <c r="BT43" i="1"/>
  <c r="BT51" i="1"/>
  <c r="BT81" i="1"/>
  <c r="BT9" i="1"/>
  <c r="BT19" i="1"/>
  <c r="BT29" i="1"/>
  <c r="BT39" i="1"/>
  <c r="BT57" i="1"/>
  <c r="BT65" i="1"/>
  <c r="BT79" i="1"/>
  <c r="BT15" i="1"/>
  <c r="BT23" i="1"/>
  <c r="BT27" i="1"/>
  <c r="BT35" i="1"/>
  <c r="BT41" i="1"/>
  <c r="BT53" i="1"/>
  <c r="BT61" i="1"/>
  <c r="BT73" i="1"/>
  <c r="BT75" i="1"/>
  <c r="BT5" i="1"/>
  <c r="BT11" i="1"/>
  <c r="BT21" i="1"/>
  <c r="BT31" i="1"/>
  <c r="BT59" i="1"/>
  <c r="BT67" i="1"/>
  <c r="BT77" i="1"/>
  <c r="BT83" i="1"/>
  <c r="BR4" i="1"/>
  <c r="BR6" i="1"/>
  <c r="BT6" i="1" s="1"/>
  <c r="BR8" i="1"/>
  <c r="BT8" i="1" s="1"/>
  <c r="BR10" i="1"/>
  <c r="BR12" i="1"/>
  <c r="BT12" i="1" s="1"/>
  <c r="BR14" i="1"/>
  <c r="BR16" i="1"/>
  <c r="BR18" i="1"/>
  <c r="BR20" i="1"/>
  <c r="BR22" i="1"/>
  <c r="BR24" i="1"/>
  <c r="BR26" i="1"/>
  <c r="BR28" i="1"/>
  <c r="BT28" i="1" s="1"/>
  <c r="BR30" i="1"/>
  <c r="BR32" i="1"/>
  <c r="BR34" i="1"/>
  <c r="BR36" i="1"/>
  <c r="BR38" i="1"/>
  <c r="BR40" i="1"/>
  <c r="BT40" i="1" s="1"/>
  <c r="BR42" i="1"/>
  <c r="BR44" i="1"/>
  <c r="BT44" i="1" s="1"/>
  <c r="BR46" i="1"/>
  <c r="BT46" i="1" s="1"/>
  <c r="BR48" i="1"/>
  <c r="BT48" i="1" s="1"/>
  <c r="BR50" i="1"/>
  <c r="BT50" i="1" s="1"/>
  <c r="BR52" i="1"/>
  <c r="BR54" i="1"/>
  <c r="BR56" i="1"/>
  <c r="BR58" i="1"/>
  <c r="BR60" i="1"/>
  <c r="BR62" i="1"/>
  <c r="BR64" i="1"/>
  <c r="BR66" i="1"/>
  <c r="BR68" i="1"/>
  <c r="BR70" i="1"/>
  <c r="BT70" i="1" s="1"/>
  <c r="BR72" i="1"/>
  <c r="BR74" i="1"/>
  <c r="BR78" i="1"/>
  <c r="BR80" i="1"/>
  <c r="BT80" i="1" s="1"/>
  <c r="BR82" i="1"/>
  <c r="BT82" i="1" s="1"/>
  <c r="BR84" i="1"/>
  <c r="BR86" i="1"/>
  <c r="BR91" i="1"/>
  <c r="BT17" i="1"/>
  <c r="BT25" i="1"/>
  <c r="BT37" i="1"/>
  <c r="BT63" i="1"/>
  <c r="BT69" i="1"/>
  <c r="BT88" i="1"/>
  <c r="BB93" i="1"/>
  <c r="BS93" i="1" l="1"/>
  <c r="BN93" i="1"/>
  <c r="BT85" i="1"/>
  <c r="BT84" i="1"/>
  <c r="BT66" i="1"/>
  <c r="BT34" i="1"/>
  <c r="BT18" i="1"/>
  <c r="BT52" i="1"/>
  <c r="BQ93" i="1"/>
  <c r="BT16" i="1"/>
  <c r="BT4" i="1"/>
  <c r="BT64" i="1"/>
  <c r="BT32" i="1"/>
  <c r="BR93" i="1"/>
  <c r="BT62" i="1"/>
  <c r="BT30" i="1"/>
  <c r="BT14" i="1"/>
  <c r="BT20" i="1"/>
  <c r="BT78" i="1"/>
  <c r="BT68" i="1"/>
  <c r="BT74" i="1"/>
  <c r="BT58" i="1"/>
  <c r="BT42" i="1"/>
  <c r="BT26" i="1"/>
  <c r="BT10" i="1"/>
  <c r="BT36" i="1"/>
  <c r="BT56" i="1"/>
  <c r="BT24" i="1"/>
  <c r="BT86" i="1"/>
  <c r="BT91" i="1"/>
  <c r="BT54" i="1"/>
  <c r="BT38" i="1"/>
  <c r="BT22" i="1"/>
  <c r="BT72" i="1"/>
  <c r="BT60" i="1"/>
  <c r="CD85" i="1"/>
  <c r="BA93" i="1"/>
  <c r="AZ93" i="1"/>
  <c r="AA85" i="1" l="1"/>
  <c r="BX85" i="1" s="1"/>
  <c r="Z85" i="1"/>
  <c r="BW85" i="1" s="1"/>
  <c r="Y85" i="1"/>
  <c r="BV85" i="1" s="1"/>
  <c r="X85" i="1"/>
  <c r="BU85" i="1" s="1"/>
  <c r="BY85" i="1" l="1"/>
  <c r="AB85" i="1"/>
  <c r="S93" i="1" l="1"/>
  <c r="AY93" i="1" l="1"/>
  <c r="BT93" i="1" l="1"/>
  <c r="BP93" i="1"/>
  <c r="BO93" i="1" l="1"/>
  <c r="AR91" i="1" l="1"/>
  <c r="AW91" i="1" s="1"/>
  <c r="CC91" i="1" s="1"/>
  <c r="AQ91" i="1"/>
  <c r="AV91" i="1" s="1"/>
  <c r="CB91" i="1" s="1"/>
  <c r="AP91" i="1"/>
  <c r="AU91" i="1" s="1"/>
  <c r="CA91" i="1" s="1"/>
  <c r="AO91" i="1"/>
  <c r="AT91" i="1" s="1"/>
  <c r="BZ91" i="1" s="1"/>
  <c r="V91" i="1"/>
  <c r="AA91" i="1" s="1"/>
  <c r="BX91" i="1" s="1"/>
  <c r="U91" i="1"/>
  <c r="Z91" i="1" s="1"/>
  <c r="BW91" i="1" s="1"/>
  <c r="T91" i="1"/>
  <c r="Y91" i="1" s="1"/>
  <c r="BV91" i="1" s="1"/>
  <c r="X91" i="1"/>
  <c r="BU91" i="1" s="1"/>
  <c r="AR88" i="1"/>
  <c r="AW88" i="1" s="1"/>
  <c r="CC88" i="1" s="1"/>
  <c r="AQ88" i="1"/>
  <c r="AV88" i="1" s="1"/>
  <c r="CB88" i="1" s="1"/>
  <c r="AP88" i="1"/>
  <c r="AU88" i="1" s="1"/>
  <c r="CA88" i="1" s="1"/>
  <c r="AT88" i="1"/>
  <c r="BZ88" i="1" s="1"/>
  <c r="V88" i="1"/>
  <c r="AA88" i="1" s="1"/>
  <c r="BX88" i="1" s="1"/>
  <c r="U88" i="1"/>
  <c r="Z88" i="1" s="1"/>
  <c r="BW88" i="1" s="1"/>
  <c r="T88" i="1"/>
  <c r="Y88" i="1" s="1"/>
  <c r="BV88" i="1" s="1"/>
  <c r="X88" i="1"/>
  <c r="BU88" i="1" s="1"/>
  <c r="AR86" i="1"/>
  <c r="AW86" i="1" s="1"/>
  <c r="CC86" i="1" s="1"/>
  <c r="AQ86" i="1"/>
  <c r="AV86" i="1" s="1"/>
  <c r="CB86" i="1" s="1"/>
  <c r="AP86" i="1"/>
  <c r="AU86" i="1" s="1"/>
  <c r="CA86" i="1" s="1"/>
  <c r="AO86" i="1"/>
  <c r="AT86" i="1" s="1"/>
  <c r="BZ86" i="1" s="1"/>
  <c r="V86" i="1"/>
  <c r="AA86" i="1" s="1"/>
  <c r="BX86" i="1" s="1"/>
  <c r="U86" i="1"/>
  <c r="Z86" i="1" s="1"/>
  <c r="BW86" i="1" s="1"/>
  <c r="T86" i="1"/>
  <c r="Y86" i="1" s="1"/>
  <c r="BV86" i="1" s="1"/>
  <c r="X86" i="1"/>
  <c r="BU86" i="1" s="1"/>
  <c r="AR84" i="1"/>
  <c r="AQ84" i="1"/>
  <c r="AV84" i="1" s="1"/>
  <c r="CB84" i="1" s="1"/>
  <c r="AP84" i="1"/>
  <c r="AU84" i="1" s="1"/>
  <c r="CA84" i="1" s="1"/>
  <c r="AO84" i="1"/>
  <c r="AT84" i="1" s="1"/>
  <c r="BZ84" i="1" s="1"/>
  <c r="V84" i="1"/>
  <c r="AA84" i="1" s="1"/>
  <c r="BX84" i="1" s="1"/>
  <c r="U84" i="1"/>
  <c r="Z84" i="1" s="1"/>
  <c r="BW84" i="1" s="1"/>
  <c r="T84" i="1"/>
  <c r="Y84" i="1" s="1"/>
  <c r="BV84" i="1" s="1"/>
  <c r="X84" i="1"/>
  <c r="BU84" i="1" s="1"/>
  <c r="AR83" i="1"/>
  <c r="AQ83" i="1"/>
  <c r="AV83" i="1" s="1"/>
  <c r="CB83" i="1" s="1"/>
  <c r="AP83" i="1"/>
  <c r="AU83" i="1" s="1"/>
  <c r="CA83" i="1" s="1"/>
  <c r="AO83" i="1"/>
  <c r="AT83" i="1" s="1"/>
  <c r="BZ83" i="1" s="1"/>
  <c r="V83" i="1"/>
  <c r="AA83" i="1" s="1"/>
  <c r="BX83" i="1" s="1"/>
  <c r="U83" i="1"/>
  <c r="Z83" i="1" s="1"/>
  <c r="BW83" i="1" s="1"/>
  <c r="T83" i="1"/>
  <c r="Y83" i="1" s="1"/>
  <c r="BV83" i="1" s="1"/>
  <c r="X83" i="1"/>
  <c r="BU83" i="1" s="1"/>
  <c r="AR82" i="1"/>
  <c r="AQ82" i="1"/>
  <c r="AV82" i="1" s="1"/>
  <c r="CB82" i="1" s="1"/>
  <c r="AP82" i="1"/>
  <c r="AU82" i="1" s="1"/>
  <c r="CA82" i="1" s="1"/>
  <c r="AO82" i="1"/>
  <c r="AT82" i="1" s="1"/>
  <c r="BZ82" i="1" s="1"/>
  <c r="V82" i="1"/>
  <c r="AA82" i="1" s="1"/>
  <c r="BX82" i="1" s="1"/>
  <c r="U82" i="1"/>
  <c r="Z82" i="1" s="1"/>
  <c r="BW82" i="1" s="1"/>
  <c r="T82" i="1"/>
  <c r="Y82" i="1" s="1"/>
  <c r="BV82" i="1" s="1"/>
  <c r="X82" i="1"/>
  <c r="BU82" i="1" s="1"/>
  <c r="AR81" i="1"/>
  <c r="AW81" i="1" s="1"/>
  <c r="CC81" i="1" s="1"/>
  <c r="AQ81" i="1"/>
  <c r="AV81" i="1" s="1"/>
  <c r="CB81" i="1" s="1"/>
  <c r="AP81" i="1"/>
  <c r="AO81" i="1"/>
  <c r="AT81" i="1" s="1"/>
  <c r="BZ81" i="1" s="1"/>
  <c r="V81" i="1"/>
  <c r="AA81" i="1" s="1"/>
  <c r="BX81" i="1" s="1"/>
  <c r="U81" i="1"/>
  <c r="Z81" i="1" s="1"/>
  <c r="BW81" i="1" s="1"/>
  <c r="T81" i="1"/>
  <c r="Y81" i="1" s="1"/>
  <c r="BV81" i="1" s="1"/>
  <c r="X81" i="1"/>
  <c r="BU81" i="1" s="1"/>
  <c r="AR80" i="1"/>
  <c r="AW80" i="1" s="1"/>
  <c r="CC80" i="1" s="1"/>
  <c r="AQ80" i="1"/>
  <c r="AV80" i="1" s="1"/>
  <c r="CB80" i="1" s="1"/>
  <c r="AP80" i="1"/>
  <c r="AU80" i="1" s="1"/>
  <c r="CA80" i="1" s="1"/>
  <c r="AO80" i="1"/>
  <c r="AT80" i="1" s="1"/>
  <c r="BZ80" i="1" s="1"/>
  <c r="V80" i="1"/>
  <c r="AA80" i="1" s="1"/>
  <c r="BX80" i="1" s="1"/>
  <c r="U80" i="1"/>
  <c r="Z80" i="1" s="1"/>
  <c r="BW80" i="1" s="1"/>
  <c r="T80" i="1"/>
  <c r="Y80" i="1" s="1"/>
  <c r="BV80" i="1" s="1"/>
  <c r="X80" i="1"/>
  <c r="BU80" i="1" s="1"/>
  <c r="AR79" i="1"/>
  <c r="AW79" i="1" s="1"/>
  <c r="CC79" i="1" s="1"/>
  <c r="AQ79" i="1"/>
  <c r="AV79" i="1" s="1"/>
  <c r="CB79" i="1" s="1"/>
  <c r="AP79" i="1"/>
  <c r="AU79" i="1" s="1"/>
  <c r="CA79" i="1" s="1"/>
  <c r="AO79" i="1"/>
  <c r="V79" i="1"/>
  <c r="AA79" i="1" s="1"/>
  <c r="BX79" i="1" s="1"/>
  <c r="U79" i="1"/>
  <c r="Z79" i="1" s="1"/>
  <c r="BW79" i="1" s="1"/>
  <c r="T79" i="1"/>
  <c r="Y79" i="1" s="1"/>
  <c r="BV79" i="1" s="1"/>
  <c r="X79" i="1"/>
  <c r="BU79" i="1" s="1"/>
  <c r="AR78" i="1"/>
  <c r="AW78" i="1" s="1"/>
  <c r="CC78" i="1" s="1"/>
  <c r="AQ78" i="1"/>
  <c r="AV78" i="1" s="1"/>
  <c r="CB78" i="1" s="1"/>
  <c r="AP78" i="1"/>
  <c r="AU78" i="1" s="1"/>
  <c r="CA78" i="1" s="1"/>
  <c r="AO78" i="1"/>
  <c r="AT78" i="1" s="1"/>
  <c r="BZ78" i="1" s="1"/>
  <c r="V78" i="1"/>
  <c r="AA78" i="1" s="1"/>
  <c r="BX78" i="1" s="1"/>
  <c r="U78" i="1"/>
  <c r="Z78" i="1" s="1"/>
  <c r="BW78" i="1" s="1"/>
  <c r="T78" i="1"/>
  <c r="Y78" i="1" s="1"/>
  <c r="BV78" i="1" s="1"/>
  <c r="X78" i="1"/>
  <c r="BU78" i="1" s="1"/>
  <c r="AR77" i="1"/>
  <c r="AW77" i="1" s="1"/>
  <c r="CC77" i="1" s="1"/>
  <c r="AQ77" i="1"/>
  <c r="AV77" i="1" s="1"/>
  <c r="CB77" i="1" s="1"/>
  <c r="AP77" i="1"/>
  <c r="AO77" i="1"/>
  <c r="AT77" i="1" s="1"/>
  <c r="BZ77" i="1" s="1"/>
  <c r="V77" i="1"/>
  <c r="AA77" i="1" s="1"/>
  <c r="BX77" i="1" s="1"/>
  <c r="U77" i="1"/>
  <c r="Z77" i="1" s="1"/>
  <c r="BW77" i="1" s="1"/>
  <c r="T77" i="1"/>
  <c r="Y77" i="1" s="1"/>
  <c r="BV77" i="1" s="1"/>
  <c r="X77" i="1"/>
  <c r="BU77" i="1" s="1"/>
  <c r="AR76" i="1"/>
  <c r="AQ76" i="1"/>
  <c r="AV76" i="1" s="1"/>
  <c r="CB76" i="1" s="1"/>
  <c r="AP76" i="1"/>
  <c r="AU76" i="1" s="1"/>
  <c r="CA76" i="1" s="1"/>
  <c r="AO76" i="1"/>
  <c r="AT76" i="1" s="1"/>
  <c r="BZ76" i="1" s="1"/>
  <c r="V76" i="1"/>
  <c r="AA76" i="1" s="1"/>
  <c r="BX76" i="1" s="1"/>
  <c r="U76" i="1"/>
  <c r="Z76" i="1" s="1"/>
  <c r="BW76" i="1" s="1"/>
  <c r="T76" i="1"/>
  <c r="Y76" i="1" s="1"/>
  <c r="BV76" i="1" s="1"/>
  <c r="X76" i="1"/>
  <c r="BU76" i="1" s="1"/>
  <c r="AR75" i="1"/>
  <c r="AW75" i="1" s="1"/>
  <c r="CC75" i="1" s="1"/>
  <c r="AQ75" i="1"/>
  <c r="AV75" i="1" s="1"/>
  <c r="CB75" i="1" s="1"/>
  <c r="AP75" i="1"/>
  <c r="AU75" i="1" s="1"/>
  <c r="CA75" i="1" s="1"/>
  <c r="AO75" i="1"/>
  <c r="AT75" i="1" s="1"/>
  <c r="BZ75" i="1" s="1"/>
  <c r="V75" i="1"/>
  <c r="AA75" i="1" s="1"/>
  <c r="BX75" i="1" s="1"/>
  <c r="U75" i="1"/>
  <c r="Z75" i="1" s="1"/>
  <c r="BW75" i="1" s="1"/>
  <c r="T75" i="1"/>
  <c r="Y75" i="1" s="1"/>
  <c r="BV75" i="1" s="1"/>
  <c r="X75" i="1"/>
  <c r="BU75" i="1" s="1"/>
  <c r="AR74" i="1"/>
  <c r="AW74" i="1" s="1"/>
  <c r="CC74" i="1" s="1"/>
  <c r="AQ74" i="1"/>
  <c r="AV74" i="1" s="1"/>
  <c r="CB74" i="1" s="1"/>
  <c r="AP74" i="1"/>
  <c r="AU74" i="1" s="1"/>
  <c r="CA74" i="1" s="1"/>
  <c r="AO74" i="1"/>
  <c r="AT74" i="1" s="1"/>
  <c r="BZ74" i="1" s="1"/>
  <c r="V74" i="1"/>
  <c r="AA74" i="1" s="1"/>
  <c r="BX74" i="1" s="1"/>
  <c r="U74" i="1"/>
  <c r="Z74" i="1" s="1"/>
  <c r="BW74" i="1" s="1"/>
  <c r="T74" i="1"/>
  <c r="Y74" i="1" s="1"/>
  <c r="BV74" i="1" s="1"/>
  <c r="X74" i="1"/>
  <c r="BU74" i="1" s="1"/>
  <c r="AR73" i="1"/>
  <c r="AW73" i="1" s="1"/>
  <c r="CC73" i="1" s="1"/>
  <c r="AQ73" i="1"/>
  <c r="AV73" i="1" s="1"/>
  <c r="CB73" i="1" s="1"/>
  <c r="AP73" i="1"/>
  <c r="AO73" i="1"/>
  <c r="AT73" i="1" s="1"/>
  <c r="BZ73" i="1" s="1"/>
  <c r="V73" i="1"/>
  <c r="AA73" i="1" s="1"/>
  <c r="BX73" i="1" s="1"/>
  <c r="U73" i="1"/>
  <c r="Z73" i="1" s="1"/>
  <c r="BW73" i="1" s="1"/>
  <c r="T73" i="1"/>
  <c r="Y73" i="1" s="1"/>
  <c r="BV73" i="1" s="1"/>
  <c r="X73" i="1"/>
  <c r="BU73" i="1" s="1"/>
  <c r="AR72" i="1"/>
  <c r="AQ72" i="1"/>
  <c r="AV72" i="1" s="1"/>
  <c r="CB72" i="1" s="1"/>
  <c r="AP72" i="1"/>
  <c r="AU72" i="1" s="1"/>
  <c r="CA72" i="1" s="1"/>
  <c r="AO72" i="1"/>
  <c r="AT72" i="1" s="1"/>
  <c r="BZ72" i="1" s="1"/>
  <c r="V72" i="1"/>
  <c r="AA72" i="1" s="1"/>
  <c r="BX72" i="1" s="1"/>
  <c r="U72" i="1"/>
  <c r="Z72" i="1" s="1"/>
  <c r="BW72" i="1" s="1"/>
  <c r="T72" i="1"/>
  <c r="Y72" i="1" s="1"/>
  <c r="BV72" i="1" s="1"/>
  <c r="X72" i="1"/>
  <c r="BU72" i="1" s="1"/>
  <c r="AR71" i="1"/>
  <c r="AW71" i="1" s="1"/>
  <c r="CC71" i="1" s="1"/>
  <c r="AQ71" i="1"/>
  <c r="AV71" i="1" s="1"/>
  <c r="CB71" i="1" s="1"/>
  <c r="AP71" i="1"/>
  <c r="AU71" i="1" s="1"/>
  <c r="CA71" i="1" s="1"/>
  <c r="AO71" i="1"/>
  <c r="AT71" i="1" s="1"/>
  <c r="BZ71" i="1" s="1"/>
  <c r="V71" i="1"/>
  <c r="AA71" i="1" s="1"/>
  <c r="BX71" i="1" s="1"/>
  <c r="U71" i="1"/>
  <c r="Z71" i="1" s="1"/>
  <c r="BW71" i="1" s="1"/>
  <c r="T71" i="1"/>
  <c r="Y71" i="1" s="1"/>
  <c r="BV71" i="1" s="1"/>
  <c r="X71" i="1"/>
  <c r="BU71" i="1" s="1"/>
  <c r="AR70" i="1"/>
  <c r="AW70" i="1" s="1"/>
  <c r="CC70" i="1" s="1"/>
  <c r="AQ70" i="1"/>
  <c r="AV70" i="1" s="1"/>
  <c r="CB70" i="1" s="1"/>
  <c r="AP70" i="1"/>
  <c r="AU70" i="1" s="1"/>
  <c r="CA70" i="1" s="1"/>
  <c r="AO70" i="1"/>
  <c r="AT70" i="1" s="1"/>
  <c r="BZ70" i="1" s="1"/>
  <c r="V70" i="1"/>
  <c r="AA70" i="1" s="1"/>
  <c r="BX70" i="1" s="1"/>
  <c r="U70" i="1"/>
  <c r="Z70" i="1" s="1"/>
  <c r="BW70" i="1" s="1"/>
  <c r="T70" i="1"/>
  <c r="Y70" i="1" s="1"/>
  <c r="BV70" i="1" s="1"/>
  <c r="X70" i="1"/>
  <c r="BU70" i="1" s="1"/>
  <c r="AR69" i="1"/>
  <c r="AW69" i="1" s="1"/>
  <c r="CC69" i="1" s="1"/>
  <c r="AQ69" i="1"/>
  <c r="AV69" i="1" s="1"/>
  <c r="CB69" i="1" s="1"/>
  <c r="AP69" i="1"/>
  <c r="AO69" i="1"/>
  <c r="AT69" i="1" s="1"/>
  <c r="BZ69" i="1" s="1"/>
  <c r="V69" i="1"/>
  <c r="AA69" i="1" s="1"/>
  <c r="BX69" i="1" s="1"/>
  <c r="U69" i="1"/>
  <c r="Z69" i="1" s="1"/>
  <c r="BW69" i="1" s="1"/>
  <c r="T69" i="1"/>
  <c r="Y69" i="1" s="1"/>
  <c r="BV69" i="1" s="1"/>
  <c r="X69" i="1"/>
  <c r="BU69" i="1" s="1"/>
  <c r="AR68" i="1"/>
  <c r="AQ68" i="1"/>
  <c r="AV68" i="1" s="1"/>
  <c r="CB68" i="1" s="1"/>
  <c r="AP68" i="1"/>
  <c r="AU68" i="1" s="1"/>
  <c r="CA68" i="1" s="1"/>
  <c r="AO68" i="1"/>
  <c r="AT68" i="1" s="1"/>
  <c r="BZ68" i="1" s="1"/>
  <c r="V68" i="1"/>
  <c r="AA68" i="1" s="1"/>
  <c r="BX68" i="1" s="1"/>
  <c r="U68" i="1"/>
  <c r="Z68" i="1" s="1"/>
  <c r="BW68" i="1" s="1"/>
  <c r="T68" i="1"/>
  <c r="Y68" i="1" s="1"/>
  <c r="BV68" i="1" s="1"/>
  <c r="X68" i="1"/>
  <c r="BU68" i="1" s="1"/>
  <c r="AR67" i="1"/>
  <c r="AW67" i="1" s="1"/>
  <c r="CC67" i="1" s="1"/>
  <c r="AQ67" i="1"/>
  <c r="AV67" i="1" s="1"/>
  <c r="CB67" i="1" s="1"/>
  <c r="AP67" i="1"/>
  <c r="AU67" i="1" s="1"/>
  <c r="CA67" i="1" s="1"/>
  <c r="AO67" i="1"/>
  <c r="AT67" i="1" s="1"/>
  <c r="BZ67" i="1" s="1"/>
  <c r="V67" i="1"/>
  <c r="AA67" i="1" s="1"/>
  <c r="BX67" i="1" s="1"/>
  <c r="U67" i="1"/>
  <c r="Z67" i="1" s="1"/>
  <c r="BW67" i="1" s="1"/>
  <c r="T67" i="1"/>
  <c r="Y67" i="1" s="1"/>
  <c r="BV67" i="1" s="1"/>
  <c r="X67" i="1"/>
  <c r="BU67" i="1" s="1"/>
  <c r="AR66" i="1"/>
  <c r="AW66" i="1" s="1"/>
  <c r="CC66" i="1" s="1"/>
  <c r="AQ66" i="1"/>
  <c r="AV66" i="1" s="1"/>
  <c r="CB66" i="1" s="1"/>
  <c r="AP66" i="1"/>
  <c r="AU66" i="1" s="1"/>
  <c r="CA66" i="1" s="1"/>
  <c r="AO66" i="1"/>
  <c r="AT66" i="1" s="1"/>
  <c r="BZ66" i="1" s="1"/>
  <c r="V66" i="1"/>
  <c r="AA66" i="1" s="1"/>
  <c r="BX66" i="1" s="1"/>
  <c r="U66" i="1"/>
  <c r="Z66" i="1" s="1"/>
  <c r="BW66" i="1" s="1"/>
  <c r="T66" i="1"/>
  <c r="Y66" i="1" s="1"/>
  <c r="BV66" i="1" s="1"/>
  <c r="X66" i="1"/>
  <c r="BU66" i="1" s="1"/>
  <c r="AR65" i="1"/>
  <c r="AW65" i="1" s="1"/>
  <c r="CC65" i="1" s="1"/>
  <c r="AQ65" i="1"/>
  <c r="AV65" i="1" s="1"/>
  <c r="CB65" i="1" s="1"/>
  <c r="AP65" i="1"/>
  <c r="AO65" i="1"/>
  <c r="AT65" i="1" s="1"/>
  <c r="BZ65" i="1" s="1"/>
  <c r="V65" i="1"/>
  <c r="AA65" i="1" s="1"/>
  <c r="BX65" i="1" s="1"/>
  <c r="U65" i="1"/>
  <c r="Z65" i="1" s="1"/>
  <c r="BW65" i="1" s="1"/>
  <c r="T65" i="1"/>
  <c r="Y65" i="1" s="1"/>
  <c r="BV65" i="1" s="1"/>
  <c r="X65" i="1"/>
  <c r="BU65" i="1" s="1"/>
  <c r="AR64" i="1"/>
  <c r="AQ64" i="1"/>
  <c r="AV64" i="1" s="1"/>
  <c r="CB64" i="1" s="1"/>
  <c r="AP64" i="1"/>
  <c r="AU64" i="1" s="1"/>
  <c r="CA64" i="1" s="1"/>
  <c r="AO64" i="1"/>
  <c r="AT64" i="1" s="1"/>
  <c r="BZ64" i="1" s="1"/>
  <c r="V64" i="1"/>
  <c r="AA64" i="1" s="1"/>
  <c r="BX64" i="1" s="1"/>
  <c r="U64" i="1"/>
  <c r="Z64" i="1" s="1"/>
  <c r="BW64" i="1" s="1"/>
  <c r="T64" i="1"/>
  <c r="Y64" i="1" s="1"/>
  <c r="BV64" i="1" s="1"/>
  <c r="X64" i="1"/>
  <c r="BU64" i="1" s="1"/>
  <c r="AR63" i="1"/>
  <c r="AW63" i="1" s="1"/>
  <c r="CC63" i="1" s="1"/>
  <c r="AQ63" i="1"/>
  <c r="AV63" i="1" s="1"/>
  <c r="CB63" i="1" s="1"/>
  <c r="AP63" i="1"/>
  <c r="AU63" i="1" s="1"/>
  <c r="CA63" i="1" s="1"/>
  <c r="AO63" i="1"/>
  <c r="V63" i="1"/>
  <c r="AA63" i="1" s="1"/>
  <c r="BX63" i="1" s="1"/>
  <c r="U63" i="1"/>
  <c r="Z63" i="1" s="1"/>
  <c r="BW63" i="1" s="1"/>
  <c r="T63" i="1"/>
  <c r="Y63" i="1" s="1"/>
  <c r="BV63" i="1" s="1"/>
  <c r="X63" i="1"/>
  <c r="BU63" i="1" s="1"/>
  <c r="AR62" i="1"/>
  <c r="AW62" i="1" s="1"/>
  <c r="CC62" i="1" s="1"/>
  <c r="AQ62" i="1"/>
  <c r="AV62" i="1" s="1"/>
  <c r="CB62" i="1" s="1"/>
  <c r="AP62" i="1"/>
  <c r="AU62" i="1" s="1"/>
  <c r="CA62" i="1" s="1"/>
  <c r="AO62" i="1"/>
  <c r="AT62" i="1" s="1"/>
  <c r="BZ62" i="1" s="1"/>
  <c r="V62" i="1"/>
  <c r="AA62" i="1" s="1"/>
  <c r="BX62" i="1" s="1"/>
  <c r="U62" i="1"/>
  <c r="Z62" i="1" s="1"/>
  <c r="BW62" i="1" s="1"/>
  <c r="T62" i="1"/>
  <c r="Y62" i="1" s="1"/>
  <c r="BV62" i="1" s="1"/>
  <c r="X62" i="1"/>
  <c r="BU62" i="1" s="1"/>
  <c r="AR61" i="1"/>
  <c r="AW61" i="1" s="1"/>
  <c r="CC61" i="1" s="1"/>
  <c r="AQ61" i="1"/>
  <c r="AV61" i="1" s="1"/>
  <c r="CB61" i="1" s="1"/>
  <c r="AP61" i="1"/>
  <c r="AO61" i="1"/>
  <c r="AT61" i="1" s="1"/>
  <c r="BZ61" i="1" s="1"/>
  <c r="V61" i="1"/>
  <c r="AA61" i="1" s="1"/>
  <c r="BX61" i="1" s="1"/>
  <c r="U61" i="1"/>
  <c r="Z61" i="1" s="1"/>
  <c r="BW61" i="1" s="1"/>
  <c r="T61" i="1"/>
  <c r="Y61" i="1" s="1"/>
  <c r="BV61" i="1" s="1"/>
  <c r="X61" i="1"/>
  <c r="BU61" i="1" s="1"/>
  <c r="AR60" i="1"/>
  <c r="AQ60" i="1"/>
  <c r="AV60" i="1" s="1"/>
  <c r="CB60" i="1" s="1"/>
  <c r="AP60" i="1"/>
  <c r="AU60" i="1" s="1"/>
  <c r="CA60" i="1" s="1"/>
  <c r="AO60" i="1"/>
  <c r="AT60" i="1" s="1"/>
  <c r="BZ60" i="1" s="1"/>
  <c r="V60" i="1"/>
  <c r="AA60" i="1" s="1"/>
  <c r="BX60" i="1" s="1"/>
  <c r="U60" i="1"/>
  <c r="Z60" i="1" s="1"/>
  <c r="BW60" i="1" s="1"/>
  <c r="T60" i="1"/>
  <c r="Y60" i="1" s="1"/>
  <c r="BV60" i="1" s="1"/>
  <c r="X60" i="1"/>
  <c r="BU60" i="1" s="1"/>
  <c r="AR59" i="1"/>
  <c r="AW59" i="1" s="1"/>
  <c r="CC59" i="1" s="1"/>
  <c r="AQ59" i="1"/>
  <c r="AV59" i="1" s="1"/>
  <c r="CB59" i="1" s="1"/>
  <c r="AP59" i="1"/>
  <c r="AU59" i="1" s="1"/>
  <c r="CA59" i="1" s="1"/>
  <c r="AO59" i="1"/>
  <c r="AT59" i="1" s="1"/>
  <c r="BZ59" i="1" s="1"/>
  <c r="V59" i="1"/>
  <c r="AA59" i="1" s="1"/>
  <c r="BX59" i="1" s="1"/>
  <c r="U59" i="1"/>
  <c r="Z59" i="1" s="1"/>
  <c r="BW59" i="1" s="1"/>
  <c r="T59" i="1"/>
  <c r="Y59" i="1" s="1"/>
  <c r="BV59" i="1" s="1"/>
  <c r="X59" i="1"/>
  <c r="BU59" i="1" s="1"/>
  <c r="AR58" i="1"/>
  <c r="AW58" i="1" s="1"/>
  <c r="CC58" i="1" s="1"/>
  <c r="AQ58" i="1"/>
  <c r="AV58" i="1" s="1"/>
  <c r="CB58" i="1" s="1"/>
  <c r="AP58" i="1"/>
  <c r="AU58" i="1" s="1"/>
  <c r="CA58" i="1" s="1"/>
  <c r="AO58" i="1"/>
  <c r="AT58" i="1" s="1"/>
  <c r="BZ58" i="1" s="1"/>
  <c r="V58" i="1"/>
  <c r="AA58" i="1" s="1"/>
  <c r="BX58" i="1" s="1"/>
  <c r="U58" i="1"/>
  <c r="Z58" i="1" s="1"/>
  <c r="BW58" i="1" s="1"/>
  <c r="T58" i="1"/>
  <c r="Y58" i="1" s="1"/>
  <c r="BV58" i="1" s="1"/>
  <c r="X58" i="1"/>
  <c r="BU58" i="1" s="1"/>
  <c r="AR57" i="1"/>
  <c r="AW57" i="1" s="1"/>
  <c r="CC57" i="1" s="1"/>
  <c r="AQ57" i="1"/>
  <c r="AV57" i="1" s="1"/>
  <c r="CB57" i="1" s="1"/>
  <c r="AP57" i="1"/>
  <c r="AO57" i="1"/>
  <c r="AT57" i="1" s="1"/>
  <c r="BZ57" i="1" s="1"/>
  <c r="V57" i="1"/>
  <c r="AA57" i="1" s="1"/>
  <c r="BX57" i="1" s="1"/>
  <c r="U57" i="1"/>
  <c r="Z57" i="1" s="1"/>
  <c r="BW57" i="1" s="1"/>
  <c r="T57" i="1"/>
  <c r="Y57" i="1" s="1"/>
  <c r="BV57" i="1" s="1"/>
  <c r="X57" i="1"/>
  <c r="BU57" i="1" s="1"/>
  <c r="AR56" i="1"/>
  <c r="AQ56" i="1"/>
  <c r="AV56" i="1" s="1"/>
  <c r="CB56" i="1" s="1"/>
  <c r="AP56" i="1"/>
  <c r="AU56" i="1" s="1"/>
  <c r="CA56" i="1" s="1"/>
  <c r="AO56" i="1"/>
  <c r="AT56" i="1" s="1"/>
  <c r="BZ56" i="1" s="1"/>
  <c r="V56" i="1"/>
  <c r="AA56" i="1" s="1"/>
  <c r="BX56" i="1" s="1"/>
  <c r="U56" i="1"/>
  <c r="Z56" i="1" s="1"/>
  <c r="BW56" i="1" s="1"/>
  <c r="T56" i="1"/>
  <c r="Y56" i="1" s="1"/>
  <c r="BV56" i="1" s="1"/>
  <c r="X56" i="1"/>
  <c r="BU56" i="1" s="1"/>
  <c r="AR55" i="1"/>
  <c r="AW55" i="1" s="1"/>
  <c r="CC55" i="1" s="1"/>
  <c r="AQ55" i="1"/>
  <c r="AV55" i="1" s="1"/>
  <c r="CB55" i="1" s="1"/>
  <c r="AP55" i="1"/>
  <c r="AU55" i="1" s="1"/>
  <c r="CA55" i="1" s="1"/>
  <c r="AO55" i="1"/>
  <c r="AT55" i="1" s="1"/>
  <c r="BZ55" i="1" s="1"/>
  <c r="V55" i="1"/>
  <c r="AA55" i="1" s="1"/>
  <c r="BX55" i="1" s="1"/>
  <c r="U55" i="1"/>
  <c r="Z55" i="1" s="1"/>
  <c r="BW55" i="1" s="1"/>
  <c r="T55" i="1"/>
  <c r="Y55" i="1" s="1"/>
  <c r="BV55" i="1" s="1"/>
  <c r="X55" i="1"/>
  <c r="BU55" i="1" s="1"/>
  <c r="AR54" i="1"/>
  <c r="AW54" i="1" s="1"/>
  <c r="CC54" i="1" s="1"/>
  <c r="AQ54" i="1"/>
  <c r="AV54" i="1" s="1"/>
  <c r="CB54" i="1" s="1"/>
  <c r="AP54" i="1"/>
  <c r="AU54" i="1" s="1"/>
  <c r="CA54" i="1" s="1"/>
  <c r="AO54" i="1"/>
  <c r="AT54" i="1" s="1"/>
  <c r="BZ54" i="1" s="1"/>
  <c r="V54" i="1"/>
  <c r="AA54" i="1" s="1"/>
  <c r="BX54" i="1" s="1"/>
  <c r="U54" i="1"/>
  <c r="Z54" i="1" s="1"/>
  <c r="BW54" i="1" s="1"/>
  <c r="T54" i="1"/>
  <c r="Y54" i="1" s="1"/>
  <c r="BV54" i="1" s="1"/>
  <c r="X54" i="1"/>
  <c r="BU54" i="1" s="1"/>
  <c r="AR53" i="1"/>
  <c r="AW53" i="1" s="1"/>
  <c r="CC53" i="1" s="1"/>
  <c r="AQ53" i="1"/>
  <c r="AV53" i="1" s="1"/>
  <c r="CB53" i="1" s="1"/>
  <c r="AP53" i="1"/>
  <c r="AO53" i="1"/>
  <c r="AT53" i="1" s="1"/>
  <c r="BZ53" i="1" s="1"/>
  <c r="V53" i="1"/>
  <c r="AA53" i="1" s="1"/>
  <c r="BX53" i="1" s="1"/>
  <c r="U53" i="1"/>
  <c r="Z53" i="1" s="1"/>
  <c r="BW53" i="1" s="1"/>
  <c r="T53" i="1"/>
  <c r="Y53" i="1" s="1"/>
  <c r="BV53" i="1" s="1"/>
  <c r="X53" i="1"/>
  <c r="BU53" i="1" s="1"/>
  <c r="AR52" i="1"/>
  <c r="AQ52" i="1"/>
  <c r="AV52" i="1" s="1"/>
  <c r="CB52" i="1" s="1"/>
  <c r="AP52" i="1"/>
  <c r="AU52" i="1" s="1"/>
  <c r="CA52" i="1" s="1"/>
  <c r="AO52" i="1"/>
  <c r="AT52" i="1" s="1"/>
  <c r="BZ52" i="1" s="1"/>
  <c r="V52" i="1"/>
  <c r="AA52" i="1" s="1"/>
  <c r="BX52" i="1" s="1"/>
  <c r="U52" i="1"/>
  <c r="Z52" i="1" s="1"/>
  <c r="BW52" i="1" s="1"/>
  <c r="T52" i="1"/>
  <c r="Y52" i="1" s="1"/>
  <c r="BV52" i="1" s="1"/>
  <c r="X52" i="1"/>
  <c r="BU52" i="1" s="1"/>
  <c r="AR51" i="1"/>
  <c r="AW51" i="1" s="1"/>
  <c r="CC51" i="1" s="1"/>
  <c r="AQ51" i="1"/>
  <c r="AV51" i="1" s="1"/>
  <c r="CB51" i="1" s="1"/>
  <c r="AP51" i="1"/>
  <c r="AU51" i="1" s="1"/>
  <c r="CA51" i="1" s="1"/>
  <c r="AO51" i="1"/>
  <c r="AT51" i="1" s="1"/>
  <c r="BZ51" i="1" s="1"/>
  <c r="V51" i="1"/>
  <c r="AA51" i="1" s="1"/>
  <c r="BX51" i="1" s="1"/>
  <c r="U51" i="1"/>
  <c r="Z51" i="1" s="1"/>
  <c r="BW51" i="1" s="1"/>
  <c r="T51" i="1"/>
  <c r="Y51" i="1" s="1"/>
  <c r="BV51" i="1" s="1"/>
  <c r="X51" i="1"/>
  <c r="BU51" i="1" s="1"/>
  <c r="AR50" i="1"/>
  <c r="AW50" i="1" s="1"/>
  <c r="CC50" i="1" s="1"/>
  <c r="AQ50" i="1"/>
  <c r="AV50" i="1" s="1"/>
  <c r="CB50" i="1" s="1"/>
  <c r="AP50" i="1"/>
  <c r="AU50" i="1" s="1"/>
  <c r="CA50" i="1" s="1"/>
  <c r="AO50" i="1"/>
  <c r="AT50" i="1" s="1"/>
  <c r="BZ50" i="1" s="1"/>
  <c r="V50" i="1"/>
  <c r="AA50" i="1" s="1"/>
  <c r="BX50" i="1" s="1"/>
  <c r="U50" i="1"/>
  <c r="Z50" i="1" s="1"/>
  <c r="BW50" i="1" s="1"/>
  <c r="T50" i="1"/>
  <c r="Y50" i="1" s="1"/>
  <c r="BV50" i="1" s="1"/>
  <c r="X50" i="1"/>
  <c r="BU50" i="1" s="1"/>
  <c r="AR49" i="1"/>
  <c r="AW49" i="1" s="1"/>
  <c r="CC49" i="1" s="1"/>
  <c r="AQ49" i="1"/>
  <c r="AV49" i="1" s="1"/>
  <c r="CB49" i="1" s="1"/>
  <c r="AP49" i="1"/>
  <c r="AO49" i="1"/>
  <c r="AT49" i="1" s="1"/>
  <c r="BZ49" i="1" s="1"/>
  <c r="V49" i="1"/>
  <c r="AA49" i="1" s="1"/>
  <c r="BX49" i="1" s="1"/>
  <c r="U49" i="1"/>
  <c r="Z49" i="1" s="1"/>
  <c r="BW49" i="1" s="1"/>
  <c r="T49" i="1"/>
  <c r="Y49" i="1" s="1"/>
  <c r="BV49" i="1" s="1"/>
  <c r="X49" i="1"/>
  <c r="BU49" i="1" s="1"/>
  <c r="AR48" i="1"/>
  <c r="AQ48" i="1"/>
  <c r="AV48" i="1" s="1"/>
  <c r="CB48" i="1" s="1"/>
  <c r="AP48" i="1"/>
  <c r="AU48" i="1" s="1"/>
  <c r="CA48" i="1" s="1"/>
  <c r="AO48" i="1"/>
  <c r="AT48" i="1" s="1"/>
  <c r="BZ48" i="1" s="1"/>
  <c r="V48" i="1"/>
  <c r="AA48" i="1" s="1"/>
  <c r="BX48" i="1" s="1"/>
  <c r="U48" i="1"/>
  <c r="Z48" i="1" s="1"/>
  <c r="BW48" i="1" s="1"/>
  <c r="T48" i="1"/>
  <c r="Y48" i="1" s="1"/>
  <c r="BV48" i="1" s="1"/>
  <c r="X48" i="1"/>
  <c r="BU48" i="1" s="1"/>
  <c r="AR47" i="1"/>
  <c r="AW47" i="1" s="1"/>
  <c r="CC47" i="1" s="1"/>
  <c r="AQ47" i="1"/>
  <c r="AV47" i="1" s="1"/>
  <c r="CB47" i="1" s="1"/>
  <c r="AP47" i="1"/>
  <c r="AU47" i="1" s="1"/>
  <c r="CA47" i="1" s="1"/>
  <c r="AO47" i="1"/>
  <c r="AT47" i="1" s="1"/>
  <c r="BZ47" i="1" s="1"/>
  <c r="V47" i="1"/>
  <c r="AA47" i="1" s="1"/>
  <c r="BX47" i="1" s="1"/>
  <c r="U47" i="1"/>
  <c r="Z47" i="1" s="1"/>
  <c r="BW47" i="1" s="1"/>
  <c r="T47" i="1"/>
  <c r="Y47" i="1" s="1"/>
  <c r="BV47" i="1" s="1"/>
  <c r="X47" i="1"/>
  <c r="BU47" i="1" s="1"/>
  <c r="AR46" i="1"/>
  <c r="AW46" i="1" s="1"/>
  <c r="CC46" i="1" s="1"/>
  <c r="AQ46" i="1"/>
  <c r="AV46" i="1" s="1"/>
  <c r="CB46" i="1" s="1"/>
  <c r="AP46" i="1"/>
  <c r="AU46" i="1" s="1"/>
  <c r="CA46" i="1" s="1"/>
  <c r="AO46" i="1"/>
  <c r="AT46" i="1" s="1"/>
  <c r="BZ46" i="1" s="1"/>
  <c r="V46" i="1"/>
  <c r="AA46" i="1" s="1"/>
  <c r="BX46" i="1" s="1"/>
  <c r="U46" i="1"/>
  <c r="Z46" i="1" s="1"/>
  <c r="BW46" i="1" s="1"/>
  <c r="T46" i="1"/>
  <c r="Y46" i="1" s="1"/>
  <c r="BV46" i="1" s="1"/>
  <c r="X46" i="1"/>
  <c r="BU46" i="1" s="1"/>
  <c r="AR45" i="1"/>
  <c r="AW45" i="1" s="1"/>
  <c r="CC45" i="1" s="1"/>
  <c r="AQ45" i="1"/>
  <c r="AV45" i="1" s="1"/>
  <c r="CB45" i="1" s="1"/>
  <c r="AP45" i="1"/>
  <c r="AU45" i="1" s="1"/>
  <c r="CA45" i="1" s="1"/>
  <c r="AO45" i="1"/>
  <c r="AT45" i="1" s="1"/>
  <c r="BZ45" i="1" s="1"/>
  <c r="V45" i="1"/>
  <c r="AA45" i="1" s="1"/>
  <c r="BX45" i="1" s="1"/>
  <c r="U45" i="1"/>
  <c r="Z45" i="1" s="1"/>
  <c r="BW45" i="1" s="1"/>
  <c r="T45" i="1"/>
  <c r="Y45" i="1" s="1"/>
  <c r="BV45" i="1" s="1"/>
  <c r="X45" i="1"/>
  <c r="BU45" i="1" s="1"/>
  <c r="AR44" i="1"/>
  <c r="AQ44" i="1"/>
  <c r="AV44" i="1" s="1"/>
  <c r="CB44" i="1" s="1"/>
  <c r="AP44" i="1"/>
  <c r="AU44" i="1" s="1"/>
  <c r="CA44" i="1" s="1"/>
  <c r="AO44" i="1"/>
  <c r="AT44" i="1" s="1"/>
  <c r="BZ44" i="1" s="1"/>
  <c r="V44" i="1"/>
  <c r="AA44" i="1" s="1"/>
  <c r="BX44" i="1" s="1"/>
  <c r="U44" i="1"/>
  <c r="Z44" i="1" s="1"/>
  <c r="BW44" i="1" s="1"/>
  <c r="T44" i="1"/>
  <c r="Y44" i="1" s="1"/>
  <c r="BV44" i="1" s="1"/>
  <c r="X44" i="1"/>
  <c r="BU44" i="1" s="1"/>
  <c r="AR43" i="1"/>
  <c r="AW43" i="1" s="1"/>
  <c r="CC43" i="1" s="1"/>
  <c r="AQ43" i="1"/>
  <c r="AV43" i="1" s="1"/>
  <c r="CB43" i="1" s="1"/>
  <c r="AP43" i="1"/>
  <c r="AU43" i="1" s="1"/>
  <c r="CA43" i="1" s="1"/>
  <c r="AO43" i="1"/>
  <c r="AT43" i="1" s="1"/>
  <c r="BZ43" i="1" s="1"/>
  <c r="V43" i="1"/>
  <c r="AA43" i="1" s="1"/>
  <c r="BX43" i="1" s="1"/>
  <c r="U43" i="1"/>
  <c r="Z43" i="1" s="1"/>
  <c r="BW43" i="1" s="1"/>
  <c r="T43" i="1"/>
  <c r="Y43" i="1" s="1"/>
  <c r="BV43" i="1" s="1"/>
  <c r="X43" i="1"/>
  <c r="BU43" i="1" s="1"/>
  <c r="AR42" i="1"/>
  <c r="AW42" i="1" s="1"/>
  <c r="CC42" i="1" s="1"/>
  <c r="AQ42" i="1"/>
  <c r="AV42" i="1" s="1"/>
  <c r="CB42" i="1" s="1"/>
  <c r="AP42" i="1"/>
  <c r="AU42" i="1" s="1"/>
  <c r="CA42" i="1" s="1"/>
  <c r="AO42" i="1"/>
  <c r="V42" i="1"/>
  <c r="AA42" i="1" s="1"/>
  <c r="BX42" i="1" s="1"/>
  <c r="U42" i="1"/>
  <c r="Z42" i="1" s="1"/>
  <c r="BW42" i="1" s="1"/>
  <c r="T42" i="1"/>
  <c r="Y42" i="1" s="1"/>
  <c r="BV42" i="1" s="1"/>
  <c r="X42" i="1"/>
  <c r="BU42" i="1" s="1"/>
  <c r="AR41" i="1"/>
  <c r="AW41" i="1" s="1"/>
  <c r="CC41" i="1" s="1"/>
  <c r="AQ41" i="1"/>
  <c r="AV41" i="1" s="1"/>
  <c r="CB41" i="1" s="1"/>
  <c r="AP41" i="1"/>
  <c r="AU41" i="1" s="1"/>
  <c r="CA41" i="1" s="1"/>
  <c r="AO41" i="1"/>
  <c r="AT41" i="1" s="1"/>
  <c r="BZ41" i="1" s="1"/>
  <c r="V41" i="1"/>
  <c r="AA41" i="1" s="1"/>
  <c r="BX41" i="1" s="1"/>
  <c r="U41" i="1"/>
  <c r="Z41" i="1" s="1"/>
  <c r="BW41" i="1" s="1"/>
  <c r="T41" i="1"/>
  <c r="Y41" i="1" s="1"/>
  <c r="BV41" i="1" s="1"/>
  <c r="X41" i="1"/>
  <c r="BU41" i="1" s="1"/>
  <c r="AR40" i="1"/>
  <c r="AW40" i="1" s="1"/>
  <c r="CC40" i="1" s="1"/>
  <c r="AQ40" i="1"/>
  <c r="AV40" i="1" s="1"/>
  <c r="CB40" i="1" s="1"/>
  <c r="AP40" i="1"/>
  <c r="AO40" i="1"/>
  <c r="AT40" i="1" s="1"/>
  <c r="BZ40" i="1" s="1"/>
  <c r="V40" i="1"/>
  <c r="AA40" i="1" s="1"/>
  <c r="BX40" i="1" s="1"/>
  <c r="U40" i="1"/>
  <c r="Z40" i="1" s="1"/>
  <c r="BW40" i="1" s="1"/>
  <c r="T40" i="1"/>
  <c r="Y40" i="1" s="1"/>
  <c r="BV40" i="1" s="1"/>
  <c r="X40" i="1"/>
  <c r="BU40" i="1" s="1"/>
  <c r="AR39" i="1"/>
  <c r="AW39" i="1" s="1"/>
  <c r="CC39" i="1" s="1"/>
  <c r="AQ39" i="1"/>
  <c r="AV39" i="1" s="1"/>
  <c r="CB39" i="1" s="1"/>
  <c r="AP39" i="1"/>
  <c r="AU39" i="1" s="1"/>
  <c r="CA39" i="1" s="1"/>
  <c r="AO39" i="1"/>
  <c r="V39" i="1"/>
  <c r="AA39" i="1" s="1"/>
  <c r="BX39" i="1" s="1"/>
  <c r="U39" i="1"/>
  <c r="Z39" i="1" s="1"/>
  <c r="BW39" i="1" s="1"/>
  <c r="T39" i="1"/>
  <c r="Y39" i="1" s="1"/>
  <c r="BV39" i="1" s="1"/>
  <c r="X39" i="1"/>
  <c r="BU39" i="1" s="1"/>
  <c r="AR38" i="1"/>
  <c r="AW38" i="1" s="1"/>
  <c r="CC38" i="1" s="1"/>
  <c r="AQ38" i="1"/>
  <c r="AV38" i="1" s="1"/>
  <c r="CB38" i="1" s="1"/>
  <c r="AP38" i="1"/>
  <c r="AU38" i="1" s="1"/>
  <c r="CA38" i="1" s="1"/>
  <c r="AO38" i="1"/>
  <c r="AT38" i="1" s="1"/>
  <c r="BZ38" i="1" s="1"/>
  <c r="V38" i="1"/>
  <c r="AA38" i="1" s="1"/>
  <c r="BX38" i="1" s="1"/>
  <c r="U38" i="1"/>
  <c r="Z38" i="1" s="1"/>
  <c r="BW38" i="1" s="1"/>
  <c r="T38" i="1"/>
  <c r="Y38" i="1" s="1"/>
  <c r="BV38" i="1" s="1"/>
  <c r="X38" i="1"/>
  <c r="BU38" i="1" s="1"/>
  <c r="AR37" i="1"/>
  <c r="AW37" i="1" s="1"/>
  <c r="CC37" i="1" s="1"/>
  <c r="AQ37" i="1"/>
  <c r="AV37" i="1" s="1"/>
  <c r="CB37" i="1" s="1"/>
  <c r="AP37" i="1"/>
  <c r="AU37" i="1" s="1"/>
  <c r="CA37" i="1" s="1"/>
  <c r="AO37" i="1"/>
  <c r="AT37" i="1" s="1"/>
  <c r="BZ37" i="1" s="1"/>
  <c r="V37" i="1"/>
  <c r="AA37" i="1" s="1"/>
  <c r="BX37" i="1" s="1"/>
  <c r="U37" i="1"/>
  <c r="Z37" i="1" s="1"/>
  <c r="BW37" i="1" s="1"/>
  <c r="T37" i="1"/>
  <c r="Y37" i="1" s="1"/>
  <c r="BV37" i="1" s="1"/>
  <c r="X37" i="1"/>
  <c r="BU37" i="1" s="1"/>
  <c r="AR36" i="1"/>
  <c r="AW36" i="1" s="1"/>
  <c r="CC36" i="1" s="1"/>
  <c r="AQ36" i="1"/>
  <c r="AV36" i="1" s="1"/>
  <c r="CB36" i="1" s="1"/>
  <c r="AP36" i="1"/>
  <c r="AO36" i="1"/>
  <c r="AT36" i="1" s="1"/>
  <c r="BZ36" i="1" s="1"/>
  <c r="V36" i="1"/>
  <c r="AA36" i="1" s="1"/>
  <c r="BX36" i="1" s="1"/>
  <c r="U36" i="1"/>
  <c r="Z36" i="1" s="1"/>
  <c r="BW36" i="1" s="1"/>
  <c r="T36" i="1"/>
  <c r="Y36" i="1" s="1"/>
  <c r="BV36" i="1" s="1"/>
  <c r="X36" i="1"/>
  <c r="BU36" i="1" s="1"/>
  <c r="AR35" i="1"/>
  <c r="AW35" i="1" s="1"/>
  <c r="CC35" i="1" s="1"/>
  <c r="AQ35" i="1"/>
  <c r="AV35" i="1" s="1"/>
  <c r="CB35" i="1" s="1"/>
  <c r="AP35" i="1"/>
  <c r="AU35" i="1" s="1"/>
  <c r="CA35" i="1" s="1"/>
  <c r="AO35" i="1"/>
  <c r="V35" i="1"/>
  <c r="AA35" i="1" s="1"/>
  <c r="BX35" i="1" s="1"/>
  <c r="U35" i="1"/>
  <c r="Z35" i="1" s="1"/>
  <c r="BW35" i="1" s="1"/>
  <c r="T35" i="1"/>
  <c r="Y35" i="1" s="1"/>
  <c r="BV35" i="1" s="1"/>
  <c r="X35" i="1"/>
  <c r="BU35" i="1" s="1"/>
  <c r="AR34" i="1"/>
  <c r="AW34" i="1" s="1"/>
  <c r="CC34" i="1" s="1"/>
  <c r="AQ34" i="1"/>
  <c r="AV34" i="1" s="1"/>
  <c r="CB34" i="1" s="1"/>
  <c r="AP34" i="1"/>
  <c r="AU34" i="1" s="1"/>
  <c r="CA34" i="1" s="1"/>
  <c r="AO34" i="1"/>
  <c r="AT34" i="1" s="1"/>
  <c r="BZ34" i="1" s="1"/>
  <c r="V34" i="1"/>
  <c r="AA34" i="1" s="1"/>
  <c r="BX34" i="1" s="1"/>
  <c r="U34" i="1"/>
  <c r="Z34" i="1" s="1"/>
  <c r="BW34" i="1" s="1"/>
  <c r="T34" i="1"/>
  <c r="Y34" i="1" s="1"/>
  <c r="BV34" i="1" s="1"/>
  <c r="X34" i="1"/>
  <c r="BU34" i="1" s="1"/>
  <c r="AR33" i="1"/>
  <c r="AW33" i="1" s="1"/>
  <c r="CC33" i="1" s="1"/>
  <c r="AQ33" i="1"/>
  <c r="AP33" i="1"/>
  <c r="AU33" i="1" s="1"/>
  <c r="CA33" i="1" s="1"/>
  <c r="AO33" i="1"/>
  <c r="AT33" i="1" s="1"/>
  <c r="BZ33" i="1" s="1"/>
  <c r="V33" i="1"/>
  <c r="AA33" i="1" s="1"/>
  <c r="BX33" i="1" s="1"/>
  <c r="U33" i="1"/>
  <c r="Z33" i="1" s="1"/>
  <c r="BW33" i="1" s="1"/>
  <c r="T33" i="1"/>
  <c r="Y33" i="1" s="1"/>
  <c r="BV33" i="1" s="1"/>
  <c r="X33" i="1"/>
  <c r="BU33" i="1" s="1"/>
  <c r="AR32" i="1"/>
  <c r="AW32" i="1" s="1"/>
  <c r="CC32" i="1" s="1"/>
  <c r="AQ32" i="1"/>
  <c r="AV32" i="1" s="1"/>
  <c r="CB32" i="1" s="1"/>
  <c r="AP32" i="1"/>
  <c r="AU32" i="1" s="1"/>
  <c r="CA32" i="1" s="1"/>
  <c r="AO32" i="1"/>
  <c r="AT32" i="1" s="1"/>
  <c r="BZ32" i="1" s="1"/>
  <c r="V32" i="1"/>
  <c r="AA32" i="1" s="1"/>
  <c r="BX32" i="1" s="1"/>
  <c r="U32" i="1"/>
  <c r="Z32" i="1" s="1"/>
  <c r="BW32" i="1" s="1"/>
  <c r="T32" i="1"/>
  <c r="Y32" i="1" s="1"/>
  <c r="BV32" i="1" s="1"/>
  <c r="X32" i="1"/>
  <c r="BU32" i="1" s="1"/>
  <c r="AR31" i="1"/>
  <c r="AW31" i="1" s="1"/>
  <c r="CC31" i="1" s="1"/>
  <c r="AQ31" i="1"/>
  <c r="AV31" i="1" s="1"/>
  <c r="CB31" i="1" s="1"/>
  <c r="AP31" i="1"/>
  <c r="AU31" i="1" s="1"/>
  <c r="CA31" i="1" s="1"/>
  <c r="AO31" i="1"/>
  <c r="V31" i="1"/>
  <c r="AA31" i="1" s="1"/>
  <c r="BX31" i="1" s="1"/>
  <c r="U31" i="1"/>
  <c r="Z31" i="1" s="1"/>
  <c r="BW31" i="1" s="1"/>
  <c r="T31" i="1"/>
  <c r="Y31" i="1" s="1"/>
  <c r="BV31" i="1" s="1"/>
  <c r="X31" i="1"/>
  <c r="BU31" i="1" s="1"/>
  <c r="AR30" i="1"/>
  <c r="AW30" i="1" s="1"/>
  <c r="CC30" i="1" s="1"/>
  <c r="AQ30" i="1"/>
  <c r="AV30" i="1" s="1"/>
  <c r="CB30" i="1" s="1"/>
  <c r="AP30" i="1"/>
  <c r="AU30" i="1" s="1"/>
  <c r="CA30" i="1" s="1"/>
  <c r="AO30" i="1"/>
  <c r="AT30" i="1" s="1"/>
  <c r="BZ30" i="1" s="1"/>
  <c r="V30" i="1"/>
  <c r="AA30" i="1" s="1"/>
  <c r="BX30" i="1" s="1"/>
  <c r="U30" i="1"/>
  <c r="Z30" i="1" s="1"/>
  <c r="BW30" i="1" s="1"/>
  <c r="T30" i="1"/>
  <c r="Y30" i="1" s="1"/>
  <c r="BV30" i="1" s="1"/>
  <c r="X30" i="1"/>
  <c r="BU30" i="1" s="1"/>
  <c r="AR29" i="1"/>
  <c r="AW29" i="1" s="1"/>
  <c r="CC29" i="1" s="1"/>
  <c r="AQ29" i="1"/>
  <c r="AV29" i="1" s="1"/>
  <c r="CB29" i="1" s="1"/>
  <c r="AP29" i="1"/>
  <c r="AU29" i="1" s="1"/>
  <c r="CA29" i="1" s="1"/>
  <c r="AO29" i="1"/>
  <c r="AT29" i="1" s="1"/>
  <c r="BZ29" i="1" s="1"/>
  <c r="V29" i="1"/>
  <c r="AA29" i="1" s="1"/>
  <c r="BX29" i="1" s="1"/>
  <c r="U29" i="1"/>
  <c r="Z29" i="1" s="1"/>
  <c r="BW29" i="1" s="1"/>
  <c r="T29" i="1"/>
  <c r="Y29" i="1" s="1"/>
  <c r="BV29" i="1" s="1"/>
  <c r="X29" i="1"/>
  <c r="BU29" i="1" s="1"/>
  <c r="AR28" i="1"/>
  <c r="AW28" i="1" s="1"/>
  <c r="CC28" i="1" s="1"/>
  <c r="AQ28" i="1"/>
  <c r="AV28" i="1" s="1"/>
  <c r="CB28" i="1" s="1"/>
  <c r="AP28" i="1"/>
  <c r="AO28" i="1"/>
  <c r="AT28" i="1" s="1"/>
  <c r="BZ28" i="1" s="1"/>
  <c r="V28" i="1"/>
  <c r="AA28" i="1" s="1"/>
  <c r="BX28" i="1" s="1"/>
  <c r="U28" i="1"/>
  <c r="Z28" i="1" s="1"/>
  <c r="BW28" i="1" s="1"/>
  <c r="T28" i="1"/>
  <c r="Y28" i="1" s="1"/>
  <c r="BV28" i="1" s="1"/>
  <c r="X28" i="1"/>
  <c r="BU28" i="1" s="1"/>
  <c r="AR27" i="1"/>
  <c r="AQ27" i="1"/>
  <c r="AV27" i="1" s="1"/>
  <c r="CB27" i="1" s="1"/>
  <c r="AP27" i="1"/>
  <c r="AU27" i="1" s="1"/>
  <c r="CA27" i="1" s="1"/>
  <c r="AO27" i="1"/>
  <c r="V27" i="1"/>
  <c r="AA27" i="1" s="1"/>
  <c r="BX27" i="1" s="1"/>
  <c r="U27" i="1"/>
  <c r="Z27" i="1" s="1"/>
  <c r="BW27" i="1" s="1"/>
  <c r="T27" i="1"/>
  <c r="Y27" i="1" s="1"/>
  <c r="BV27" i="1" s="1"/>
  <c r="X27" i="1"/>
  <c r="BU27" i="1" s="1"/>
  <c r="AR26" i="1"/>
  <c r="AW26" i="1" s="1"/>
  <c r="CC26" i="1" s="1"/>
  <c r="AQ26" i="1"/>
  <c r="AV26" i="1" s="1"/>
  <c r="CB26" i="1" s="1"/>
  <c r="AP26" i="1"/>
  <c r="AU26" i="1" s="1"/>
  <c r="CA26" i="1" s="1"/>
  <c r="AO26" i="1"/>
  <c r="AT26" i="1" s="1"/>
  <c r="BZ26" i="1" s="1"/>
  <c r="V26" i="1"/>
  <c r="AA26" i="1" s="1"/>
  <c r="BX26" i="1" s="1"/>
  <c r="U26" i="1"/>
  <c r="Z26" i="1" s="1"/>
  <c r="BW26" i="1" s="1"/>
  <c r="T26" i="1"/>
  <c r="Y26" i="1" s="1"/>
  <c r="BV26" i="1" s="1"/>
  <c r="X26" i="1"/>
  <c r="BU26" i="1" s="1"/>
  <c r="AR25" i="1"/>
  <c r="AW25" i="1" s="1"/>
  <c r="CC25" i="1" s="1"/>
  <c r="AQ25" i="1"/>
  <c r="AV25" i="1" s="1"/>
  <c r="CB25" i="1" s="1"/>
  <c r="AP25" i="1"/>
  <c r="AU25" i="1" s="1"/>
  <c r="CA25" i="1" s="1"/>
  <c r="AO25" i="1"/>
  <c r="AT25" i="1" s="1"/>
  <c r="BZ25" i="1" s="1"/>
  <c r="V25" i="1"/>
  <c r="AA25" i="1" s="1"/>
  <c r="BX25" i="1" s="1"/>
  <c r="U25" i="1"/>
  <c r="Z25" i="1" s="1"/>
  <c r="BW25" i="1" s="1"/>
  <c r="T25" i="1"/>
  <c r="Y25" i="1" s="1"/>
  <c r="BV25" i="1" s="1"/>
  <c r="X25" i="1"/>
  <c r="BU25" i="1" s="1"/>
  <c r="AR24" i="1"/>
  <c r="AW24" i="1" s="1"/>
  <c r="CC24" i="1" s="1"/>
  <c r="AQ24" i="1"/>
  <c r="AV24" i="1" s="1"/>
  <c r="CB24" i="1" s="1"/>
  <c r="AP24" i="1"/>
  <c r="AU24" i="1" s="1"/>
  <c r="CA24" i="1" s="1"/>
  <c r="AO24" i="1"/>
  <c r="V24" i="1"/>
  <c r="AA24" i="1" s="1"/>
  <c r="BX24" i="1" s="1"/>
  <c r="U24" i="1"/>
  <c r="Z24" i="1" s="1"/>
  <c r="BW24" i="1" s="1"/>
  <c r="T24" i="1"/>
  <c r="Y24" i="1" s="1"/>
  <c r="BV24" i="1" s="1"/>
  <c r="X24" i="1"/>
  <c r="BU24" i="1" s="1"/>
  <c r="AR23" i="1"/>
  <c r="AW23" i="1" s="1"/>
  <c r="CC23" i="1" s="1"/>
  <c r="AQ23" i="1"/>
  <c r="AV23" i="1" s="1"/>
  <c r="CB23" i="1" s="1"/>
  <c r="AP23" i="1"/>
  <c r="AU23" i="1" s="1"/>
  <c r="CA23" i="1" s="1"/>
  <c r="AO23" i="1"/>
  <c r="V23" i="1"/>
  <c r="AA23" i="1" s="1"/>
  <c r="BX23" i="1" s="1"/>
  <c r="U23" i="1"/>
  <c r="Z23" i="1" s="1"/>
  <c r="BW23" i="1" s="1"/>
  <c r="T23" i="1"/>
  <c r="Y23" i="1" s="1"/>
  <c r="BV23" i="1" s="1"/>
  <c r="X23" i="1"/>
  <c r="BU23" i="1" s="1"/>
  <c r="AR22" i="1"/>
  <c r="AW22" i="1" s="1"/>
  <c r="CC22" i="1" s="1"/>
  <c r="AQ22" i="1"/>
  <c r="AV22" i="1" s="1"/>
  <c r="CB22" i="1" s="1"/>
  <c r="AP22" i="1"/>
  <c r="AU22" i="1" s="1"/>
  <c r="CA22" i="1" s="1"/>
  <c r="AO22" i="1"/>
  <c r="AT22" i="1" s="1"/>
  <c r="BZ22" i="1" s="1"/>
  <c r="V22" i="1"/>
  <c r="AA22" i="1" s="1"/>
  <c r="BX22" i="1" s="1"/>
  <c r="U22" i="1"/>
  <c r="Z22" i="1" s="1"/>
  <c r="BW22" i="1" s="1"/>
  <c r="T22" i="1"/>
  <c r="Y22" i="1" s="1"/>
  <c r="BV22" i="1" s="1"/>
  <c r="X22" i="1"/>
  <c r="BU22" i="1" s="1"/>
  <c r="AR21" i="1"/>
  <c r="AW21" i="1" s="1"/>
  <c r="CC21" i="1" s="1"/>
  <c r="AQ21" i="1"/>
  <c r="AV21" i="1" s="1"/>
  <c r="CB21" i="1" s="1"/>
  <c r="AP21" i="1"/>
  <c r="AU21" i="1" s="1"/>
  <c r="CA21" i="1" s="1"/>
  <c r="AO21" i="1"/>
  <c r="AT21" i="1" s="1"/>
  <c r="BZ21" i="1" s="1"/>
  <c r="V21" i="1"/>
  <c r="AA21" i="1" s="1"/>
  <c r="BX21" i="1" s="1"/>
  <c r="U21" i="1"/>
  <c r="Z21" i="1" s="1"/>
  <c r="BW21" i="1" s="1"/>
  <c r="T21" i="1"/>
  <c r="Y21" i="1" s="1"/>
  <c r="BV21" i="1" s="1"/>
  <c r="X21" i="1"/>
  <c r="BU21" i="1" s="1"/>
  <c r="AR20" i="1"/>
  <c r="AW20" i="1" s="1"/>
  <c r="CC20" i="1" s="1"/>
  <c r="AQ20" i="1"/>
  <c r="AV20" i="1" s="1"/>
  <c r="CB20" i="1" s="1"/>
  <c r="AP20" i="1"/>
  <c r="AO20" i="1"/>
  <c r="AT20" i="1" s="1"/>
  <c r="BZ20" i="1" s="1"/>
  <c r="V20" i="1"/>
  <c r="AA20" i="1" s="1"/>
  <c r="BX20" i="1" s="1"/>
  <c r="U20" i="1"/>
  <c r="Z20" i="1" s="1"/>
  <c r="BW20" i="1" s="1"/>
  <c r="T20" i="1"/>
  <c r="Y20" i="1" s="1"/>
  <c r="BV20" i="1" s="1"/>
  <c r="X20" i="1"/>
  <c r="BU20" i="1" s="1"/>
  <c r="AR19" i="1"/>
  <c r="AW19" i="1" s="1"/>
  <c r="CC19" i="1" s="1"/>
  <c r="AQ19" i="1"/>
  <c r="AV19" i="1" s="1"/>
  <c r="CB19" i="1" s="1"/>
  <c r="AP19" i="1"/>
  <c r="AU19" i="1" s="1"/>
  <c r="CA19" i="1" s="1"/>
  <c r="AO19" i="1"/>
  <c r="V19" i="1"/>
  <c r="AA19" i="1" s="1"/>
  <c r="BX19" i="1" s="1"/>
  <c r="U19" i="1"/>
  <c r="Z19" i="1" s="1"/>
  <c r="BW19" i="1" s="1"/>
  <c r="T19" i="1"/>
  <c r="Y19" i="1" s="1"/>
  <c r="BV19" i="1" s="1"/>
  <c r="X19" i="1"/>
  <c r="BU19" i="1" s="1"/>
  <c r="AR18" i="1"/>
  <c r="AW18" i="1" s="1"/>
  <c r="CC18" i="1" s="1"/>
  <c r="AQ18" i="1"/>
  <c r="AV18" i="1" s="1"/>
  <c r="CB18" i="1" s="1"/>
  <c r="AP18" i="1"/>
  <c r="AU18" i="1" s="1"/>
  <c r="CA18" i="1" s="1"/>
  <c r="AO18" i="1"/>
  <c r="AT18" i="1" s="1"/>
  <c r="BZ18" i="1" s="1"/>
  <c r="V18" i="1"/>
  <c r="AA18" i="1" s="1"/>
  <c r="BX18" i="1" s="1"/>
  <c r="U18" i="1"/>
  <c r="Z18" i="1" s="1"/>
  <c r="BW18" i="1" s="1"/>
  <c r="T18" i="1"/>
  <c r="Y18" i="1" s="1"/>
  <c r="BV18" i="1" s="1"/>
  <c r="X18" i="1"/>
  <c r="BU18" i="1" s="1"/>
  <c r="AR17" i="1"/>
  <c r="AW17" i="1" s="1"/>
  <c r="CC17" i="1" s="1"/>
  <c r="AQ17" i="1"/>
  <c r="AV17" i="1" s="1"/>
  <c r="CB17" i="1" s="1"/>
  <c r="AP17" i="1"/>
  <c r="AU17" i="1" s="1"/>
  <c r="CA17" i="1" s="1"/>
  <c r="AO17" i="1"/>
  <c r="AT17" i="1" s="1"/>
  <c r="BZ17" i="1" s="1"/>
  <c r="V17" i="1"/>
  <c r="AA17" i="1" s="1"/>
  <c r="BX17" i="1" s="1"/>
  <c r="U17" i="1"/>
  <c r="Z17" i="1" s="1"/>
  <c r="BW17" i="1" s="1"/>
  <c r="T17" i="1"/>
  <c r="Y17" i="1" s="1"/>
  <c r="BV17" i="1" s="1"/>
  <c r="X17" i="1"/>
  <c r="BU17" i="1" s="1"/>
  <c r="AR16" i="1"/>
  <c r="AW16" i="1" s="1"/>
  <c r="CC16" i="1" s="1"/>
  <c r="AQ16" i="1"/>
  <c r="AV16" i="1" s="1"/>
  <c r="CB16" i="1" s="1"/>
  <c r="AP16" i="1"/>
  <c r="AU16" i="1" s="1"/>
  <c r="CA16" i="1" s="1"/>
  <c r="AO16" i="1"/>
  <c r="AT16" i="1" s="1"/>
  <c r="BZ16" i="1" s="1"/>
  <c r="V16" i="1"/>
  <c r="AA16" i="1" s="1"/>
  <c r="U16" i="1"/>
  <c r="Z16" i="1" s="1"/>
  <c r="T16" i="1"/>
  <c r="Y16" i="1" s="1"/>
  <c r="X16" i="1"/>
  <c r="BU16" i="1" s="1"/>
  <c r="AR15" i="1"/>
  <c r="AW15" i="1" s="1"/>
  <c r="CC15" i="1" s="1"/>
  <c r="AQ15" i="1"/>
  <c r="AV15" i="1" s="1"/>
  <c r="CB15" i="1" s="1"/>
  <c r="AP15" i="1"/>
  <c r="AU15" i="1" s="1"/>
  <c r="CA15" i="1" s="1"/>
  <c r="AO15" i="1"/>
  <c r="V15" i="1"/>
  <c r="AA15" i="1" s="1"/>
  <c r="BX15" i="1" s="1"/>
  <c r="U15" i="1"/>
  <c r="Z15" i="1" s="1"/>
  <c r="BW15" i="1" s="1"/>
  <c r="T15" i="1"/>
  <c r="Y15" i="1" s="1"/>
  <c r="BV15" i="1" s="1"/>
  <c r="X15" i="1"/>
  <c r="BU15" i="1" s="1"/>
  <c r="AR14" i="1"/>
  <c r="AW14" i="1" s="1"/>
  <c r="CC14" i="1" s="1"/>
  <c r="AQ14" i="1"/>
  <c r="AV14" i="1" s="1"/>
  <c r="CB14" i="1" s="1"/>
  <c r="AP14" i="1"/>
  <c r="AU14" i="1" s="1"/>
  <c r="CA14" i="1" s="1"/>
  <c r="AO14" i="1"/>
  <c r="AT14" i="1" s="1"/>
  <c r="BZ14" i="1" s="1"/>
  <c r="V14" i="1"/>
  <c r="AA14" i="1" s="1"/>
  <c r="BX14" i="1" s="1"/>
  <c r="U14" i="1"/>
  <c r="Z14" i="1" s="1"/>
  <c r="BW14" i="1" s="1"/>
  <c r="T14" i="1"/>
  <c r="Y14" i="1" s="1"/>
  <c r="BV14" i="1" s="1"/>
  <c r="X14" i="1"/>
  <c r="BU14" i="1" s="1"/>
  <c r="AR13" i="1"/>
  <c r="AW13" i="1" s="1"/>
  <c r="CC13" i="1" s="1"/>
  <c r="AQ13" i="1"/>
  <c r="AV13" i="1" s="1"/>
  <c r="CB13" i="1" s="1"/>
  <c r="AP13" i="1"/>
  <c r="AU13" i="1" s="1"/>
  <c r="CA13" i="1" s="1"/>
  <c r="AO13" i="1"/>
  <c r="AT13" i="1" s="1"/>
  <c r="BZ13" i="1" s="1"/>
  <c r="V13" i="1"/>
  <c r="AA13" i="1" s="1"/>
  <c r="BX13" i="1" s="1"/>
  <c r="U13" i="1"/>
  <c r="Z13" i="1" s="1"/>
  <c r="BW13" i="1" s="1"/>
  <c r="T13" i="1"/>
  <c r="Y13" i="1" s="1"/>
  <c r="BV13" i="1" s="1"/>
  <c r="X13" i="1"/>
  <c r="BU13" i="1" s="1"/>
  <c r="AR12" i="1"/>
  <c r="AW12" i="1" s="1"/>
  <c r="CC12" i="1" s="1"/>
  <c r="AQ12" i="1"/>
  <c r="AV12" i="1" s="1"/>
  <c r="CB12" i="1" s="1"/>
  <c r="AP12" i="1"/>
  <c r="AU12" i="1" s="1"/>
  <c r="CA12" i="1" s="1"/>
  <c r="AO12" i="1"/>
  <c r="AT12" i="1" s="1"/>
  <c r="BZ12" i="1" s="1"/>
  <c r="V12" i="1"/>
  <c r="AA12" i="1" s="1"/>
  <c r="BX12" i="1" s="1"/>
  <c r="U12" i="1"/>
  <c r="Z12" i="1" s="1"/>
  <c r="BW12" i="1" s="1"/>
  <c r="T12" i="1"/>
  <c r="Y12" i="1" s="1"/>
  <c r="BV12" i="1" s="1"/>
  <c r="X12" i="1"/>
  <c r="BU12" i="1" s="1"/>
  <c r="AR11" i="1"/>
  <c r="AW11" i="1" s="1"/>
  <c r="CC11" i="1" s="1"/>
  <c r="AQ11" i="1"/>
  <c r="AV11" i="1" s="1"/>
  <c r="CB11" i="1" s="1"/>
  <c r="AP11" i="1"/>
  <c r="AU11" i="1" s="1"/>
  <c r="CA11" i="1" s="1"/>
  <c r="AO11" i="1"/>
  <c r="AT11" i="1" s="1"/>
  <c r="BZ11" i="1" s="1"/>
  <c r="V11" i="1"/>
  <c r="AA11" i="1" s="1"/>
  <c r="BX11" i="1" s="1"/>
  <c r="U11" i="1"/>
  <c r="Z11" i="1" s="1"/>
  <c r="BW11" i="1" s="1"/>
  <c r="T11" i="1"/>
  <c r="Y11" i="1" s="1"/>
  <c r="BV11" i="1" s="1"/>
  <c r="X11" i="1"/>
  <c r="BU11" i="1" s="1"/>
  <c r="AR10" i="1"/>
  <c r="AW10" i="1" s="1"/>
  <c r="CC10" i="1" s="1"/>
  <c r="AQ10" i="1"/>
  <c r="AV10" i="1" s="1"/>
  <c r="CB10" i="1" s="1"/>
  <c r="AP10" i="1"/>
  <c r="AU10" i="1" s="1"/>
  <c r="CA10" i="1" s="1"/>
  <c r="AO10" i="1"/>
  <c r="AT10" i="1" s="1"/>
  <c r="BZ10" i="1" s="1"/>
  <c r="V10" i="1"/>
  <c r="AA10" i="1" s="1"/>
  <c r="BX10" i="1" s="1"/>
  <c r="U10" i="1"/>
  <c r="Z10" i="1" s="1"/>
  <c r="BW10" i="1" s="1"/>
  <c r="T10" i="1"/>
  <c r="Y10" i="1" s="1"/>
  <c r="BV10" i="1" s="1"/>
  <c r="X10" i="1"/>
  <c r="BU10" i="1" s="1"/>
  <c r="AR9" i="1"/>
  <c r="AW9" i="1" s="1"/>
  <c r="CC9" i="1" s="1"/>
  <c r="AQ9" i="1"/>
  <c r="AP9" i="1"/>
  <c r="AU9" i="1" s="1"/>
  <c r="CA9" i="1" s="1"/>
  <c r="AO9" i="1"/>
  <c r="AT9" i="1" s="1"/>
  <c r="BZ9" i="1" s="1"/>
  <c r="V9" i="1"/>
  <c r="AA9" i="1" s="1"/>
  <c r="BX9" i="1" s="1"/>
  <c r="U9" i="1"/>
  <c r="Z9" i="1" s="1"/>
  <c r="BW9" i="1" s="1"/>
  <c r="T9" i="1"/>
  <c r="Y9" i="1" s="1"/>
  <c r="BV9" i="1" s="1"/>
  <c r="X9" i="1"/>
  <c r="BU9" i="1" s="1"/>
  <c r="AR8" i="1"/>
  <c r="AW8" i="1" s="1"/>
  <c r="CC8" i="1" s="1"/>
  <c r="AQ8" i="1"/>
  <c r="AV8" i="1" s="1"/>
  <c r="CB8" i="1" s="1"/>
  <c r="AP8" i="1"/>
  <c r="AO8" i="1"/>
  <c r="V8" i="1"/>
  <c r="AA8" i="1" s="1"/>
  <c r="BX8" i="1" s="1"/>
  <c r="U8" i="1"/>
  <c r="Z8" i="1" s="1"/>
  <c r="BW8" i="1" s="1"/>
  <c r="T8" i="1"/>
  <c r="Y8" i="1" s="1"/>
  <c r="BV8" i="1" s="1"/>
  <c r="X8" i="1"/>
  <c r="BU8" i="1" s="1"/>
  <c r="AR7" i="1"/>
  <c r="AW7" i="1" s="1"/>
  <c r="CC7" i="1" s="1"/>
  <c r="AQ7" i="1"/>
  <c r="AV7" i="1" s="1"/>
  <c r="CB7" i="1" s="1"/>
  <c r="AP7" i="1"/>
  <c r="AU7" i="1" s="1"/>
  <c r="CA7" i="1" s="1"/>
  <c r="AO7" i="1"/>
  <c r="V7" i="1"/>
  <c r="AA7" i="1" s="1"/>
  <c r="BX7" i="1" s="1"/>
  <c r="U7" i="1"/>
  <c r="Z7" i="1" s="1"/>
  <c r="BW7" i="1" s="1"/>
  <c r="T7" i="1"/>
  <c r="Y7" i="1" s="1"/>
  <c r="BV7" i="1" s="1"/>
  <c r="X7" i="1"/>
  <c r="BU7" i="1" s="1"/>
  <c r="AR6" i="1"/>
  <c r="AW6" i="1" s="1"/>
  <c r="CC6" i="1" s="1"/>
  <c r="AQ6" i="1"/>
  <c r="AV6" i="1" s="1"/>
  <c r="CB6" i="1" s="1"/>
  <c r="AP6" i="1"/>
  <c r="AU6" i="1" s="1"/>
  <c r="CA6" i="1" s="1"/>
  <c r="AO6" i="1"/>
  <c r="AT6" i="1" s="1"/>
  <c r="BZ6" i="1" s="1"/>
  <c r="V6" i="1"/>
  <c r="AA6" i="1" s="1"/>
  <c r="BX6" i="1" s="1"/>
  <c r="U6" i="1"/>
  <c r="Z6" i="1" s="1"/>
  <c r="BW6" i="1" s="1"/>
  <c r="T6" i="1"/>
  <c r="Y6" i="1" s="1"/>
  <c r="BV6" i="1" s="1"/>
  <c r="X6" i="1"/>
  <c r="BU6" i="1" s="1"/>
  <c r="AR5" i="1"/>
  <c r="AW5" i="1" s="1"/>
  <c r="CC5" i="1" s="1"/>
  <c r="AQ5" i="1"/>
  <c r="AV5" i="1" s="1"/>
  <c r="CB5" i="1" s="1"/>
  <c r="AP5" i="1"/>
  <c r="AU5" i="1" s="1"/>
  <c r="CA5" i="1" s="1"/>
  <c r="AO5" i="1"/>
  <c r="AT5" i="1" s="1"/>
  <c r="BZ5" i="1" s="1"/>
  <c r="V5" i="1"/>
  <c r="AA5" i="1" s="1"/>
  <c r="BX5" i="1" s="1"/>
  <c r="U5" i="1"/>
  <c r="Z5" i="1" s="1"/>
  <c r="BW5" i="1" s="1"/>
  <c r="T5" i="1"/>
  <c r="Y5" i="1" s="1"/>
  <c r="BV5" i="1" s="1"/>
  <c r="X5" i="1"/>
  <c r="BU5" i="1" s="1"/>
  <c r="AR4" i="1"/>
  <c r="AW4" i="1" s="1"/>
  <c r="CC4" i="1" s="1"/>
  <c r="AQ4" i="1"/>
  <c r="AV4" i="1" s="1"/>
  <c r="CB4" i="1" s="1"/>
  <c r="AP4" i="1"/>
  <c r="AO4" i="1"/>
  <c r="AT4" i="1" s="1"/>
  <c r="BZ4" i="1" s="1"/>
  <c r="V4" i="1"/>
  <c r="AA4" i="1" s="1"/>
  <c r="BX4" i="1" s="1"/>
  <c r="U4" i="1"/>
  <c r="Z4" i="1" s="1"/>
  <c r="BW4" i="1" s="1"/>
  <c r="T4" i="1"/>
  <c r="Y4" i="1" s="1"/>
  <c r="BV4" i="1" s="1"/>
  <c r="X4" i="1"/>
  <c r="BU4" i="1" s="1"/>
  <c r="AR3" i="1"/>
  <c r="AW3" i="1" s="1"/>
  <c r="CC3" i="1" s="1"/>
  <c r="AQ3" i="1"/>
  <c r="AV3" i="1" s="1"/>
  <c r="CB3" i="1" s="1"/>
  <c r="AP3" i="1"/>
  <c r="AU3" i="1" s="1"/>
  <c r="AO3" i="1"/>
  <c r="AT3" i="1" s="1"/>
  <c r="V3" i="1"/>
  <c r="AA3" i="1" s="1"/>
  <c r="BX3" i="1" s="1"/>
  <c r="U3" i="1"/>
  <c r="Z3" i="1" s="1"/>
  <c r="BW3" i="1" s="1"/>
  <c r="T3" i="1"/>
  <c r="Y3" i="1" s="1"/>
  <c r="BV3" i="1" s="1"/>
  <c r="BZ3" i="1" l="1"/>
  <c r="AT8" i="1"/>
  <c r="BZ8" i="1" s="1"/>
  <c r="AO93" i="1"/>
  <c r="CA3" i="1"/>
  <c r="CD3" i="1" s="1"/>
  <c r="AU8" i="1"/>
  <c r="CA8" i="1" s="1"/>
  <c r="AP93" i="1"/>
  <c r="AV33" i="1"/>
  <c r="AX33" i="1" s="1"/>
  <c r="AQ93" i="1"/>
  <c r="AW27" i="1"/>
  <c r="AR93" i="1"/>
  <c r="BV16" i="1"/>
  <c r="BW16" i="1"/>
  <c r="BX16" i="1"/>
  <c r="X3" i="1"/>
  <c r="BU3" i="1" s="1"/>
  <c r="BY3" i="1" s="1"/>
  <c r="CD6" i="1"/>
  <c r="CD10" i="1"/>
  <c r="CD11" i="1"/>
  <c r="CD12" i="1"/>
  <c r="CD13" i="1"/>
  <c r="CD14" i="1"/>
  <c r="CD17" i="1"/>
  <c r="CD18" i="1"/>
  <c r="CD21" i="1"/>
  <c r="CD22" i="1"/>
  <c r="CD25" i="1"/>
  <c r="CD26" i="1"/>
  <c r="CD29" i="1"/>
  <c r="CD30" i="1"/>
  <c r="CD32" i="1"/>
  <c r="CD34" i="1"/>
  <c r="CD37" i="1"/>
  <c r="CD38" i="1"/>
  <c r="CD41" i="1"/>
  <c r="CD43" i="1"/>
  <c r="CD45" i="1"/>
  <c r="CD46" i="1"/>
  <c r="CD47" i="1"/>
  <c r="CD50" i="1"/>
  <c r="CD51" i="1"/>
  <c r="BY5" i="1"/>
  <c r="BY7" i="1"/>
  <c r="BY9" i="1"/>
  <c r="BY12" i="1"/>
  <c r="BY15" i="1"/>
  <c r="BY17" i="1"/>
  <c r="BY19" i="1"/>
  <c r="BY21" i="1"/>
  <c r="BY22" i="1"/>
  <c r="BY23" i="1"/>
  <c r="BY24" i="1"/>
  <c r="BY25" i="1"/>
  <c r="BY26" i="1"/>
  <c r="BY27" i="1"/>
  <c r="BY28" i="1"/>
  <c r="BY29" i="1"/>
  <c r="BY30" i="1"/>
  <c r="BY31" i="1"/>
  <c r="BY32" i="1"/>
  <c r="BY33" i="1"/>
  <c r="BY34" i="1"/>
  <c r="BY35" i="1"/>
  <c r="BY36" i="1"/>
  <c r="BY37" i="1"/>
  <c r="BY38" i="1"/>
  <c r="BY39" i="1"/>
  <c r="BY40" i="1"/>
  <c r="BY41" i="1"/>
  <c r="BY42" i="1"/>
  <c r="BY43" i="1"/>
  <c r="BY44" i="1"/>
  <c r="BY45" i="1"/>
  <c r="BY46" i="1"/>
  <c r="BY47" i="1"/>
  <c r="BY48" i="1"/>
  <c r="BY49" i="1"/>
  <c r="BY50" i="1"/>
  <c r="BY51" i="1"/>
  <c r="BY52" i="1"/>
  <c r="BY53" i="1"/>
  <c r="BY54" i="1"/>
  <c r="BY55" i="1"/>
  <c r="BY56" i="1"/>
  <c r="BY57" i="1"/>
  <c r="BY58" i="1"/>
  <c r="BY59" i="1"/>
  <c r="BY60" i="1"/>
  <c r="BY61" i="1"/>
  <c r="BY62" i="1"/>
  <c r="BY63" i="1"/>
  <c r="BY64" i="1"/>
  <c r="BY65" i="1"/>
  <c r="BY66" i="1"/>
  <c r="BY67" i="1"/>
  <c r="BY68" i="1"/>
  <c r="BY69" i="1"/>
  <c r="BY70" i="1"/>
  <c r="BY71" i="1"/>
  <c r="BY72" i="1"/>
  <c r="BY73" i="1"/>
  <c r="BY74" i="1"/>
  <c r="BY75" i="1"/>
  <c r="BY76" i="1"/>
  <c r="BY77" i="1"/>
  <c r="BY78" i="1"/>
  <c r="BY79" i="1"/>
  <c r="BY80" i="1"/>
  <c r="BY81" i="1"/>
  <c r="BY82" i="1"/>
  <c r="BY83" i="1"/>
  <c r="BY84" i="1"/>
  <c r="BY86" i="1"/>
  <c r="BY88" i="1"/>
  <c r="BY91" i="1"/>
  <c r="BY6" i="1"/>
  <c r="BY10" i="1"/>
  <c r="BY13" i="1"/>
  <c r="BY20" i="1"/>
  <c r="BY4" i="1"/>
  <c r="BY8" i="1"/>
  <c r="BY11" i="1"/>
  <c r="BY14" i="1"/>
  <c r="BY18" i="1"/>
  <c r="CD54" i="1"/>
  <c r="CD55" i="1"/>
  <c r="CD58" i="1"/>
  <c r="CD59" i="1"/>
  <c r="CD62" i="1"/>
  <c r="CD66" i="1"/>
  <c r="CD67" i="1"/>
  <c r="CD70" i="1"/>
  <c r="CD71" i="1"/>
  <c r="CD74" i="1"/>
  <c r="CD75" i="1"/>
  <c r="CD78" i="1"/>
  <c r="CD80" i="1"/>
  <c r="CD86" i="1"/>
  <c r="CD88" i="1"/>
  <c r="CD91" i="1"/>
  <c r="CD5" i="1"/>
  <c r="CD8" i="1"/>
  <c r="CD16" i="1"/>
  <c r="AB4" i="1"/>
  <c r="AB12" i="1"/>
  <c r="AB20" i="1"/>
  <c r="AB28" i="1"/>
  <c r="AB36" i="1"/>
  <c r="AB44" i="1"/>
  <c r="AB52" i="1"/>
  <c r="AB60" i="1"/>
  <c r="AB68" i="1"/>
  <c r="AB76" i="1"/>
  <c r="AB84" i="1"/>
  <c r="AB88" i="1"/>
  <c r="AB14" i="1"/>
  <c r="AB22" i="1"/>
  <c r="AB30" i="1"/>
  <c r="AB37" i="1"/>
  <c r="AB45" i="1"/>
  <c r="AB53" i="1"/>
  <c r="AB62" i="1"/>
  <c r="AB70" i="1"/>
  <c r="AB10" i="1"/>
  <c r="AB18" i="1"/>
  <c r="AB91" i="1"/>
  <c r="AB5" i="1"/>
  <c r="AB13" i="1"/>
  <c r="AB21" i="1"/>
  <c r="AB29" i="1"/>
  <c r="AB86" i="1"/>
  <c r="AB38" i="1"/>
  <c r="AB46" i="1"/>
  <c r="AB54" i="1"/>
  <c r="AB61" i="1"/>
  <c r="AB69" i="1"/>
  <c r="AB77" i="1"/>
  <c r="AB6" i="1"/>
  <c r="AB7" i="1"/>
  <c r="AB15" i="1"/>
  <c r="AB23" i="1"/>
  <c r="AB47" i="1"/>
  <c r="AB55" i="1"/>
  <c r="AB63" i="1"/>
  <c r="AB71" i="1"/>
  <c r="AB78" i="1"/>
  <c r="AB79" i="1"/>
  <c r="AB8" i="1"/>
  <c r="AB16" i="1"/>
  <c r="AB24" i="1"/>
  <c r="AB31" i="1"/>
  <c r="AB32" i="1"/>
  <c r="AB39" i="1"/>
  <c r="AB40" i="1"/>
  <c r="AB48" i="1"/>
  <c r="AB56" i="1"/>
  <c r="AB64" i="1"/>
  <c r="AB72" i="1"/>
  <c r="AB80" i="1"/>
  <c r="AB9" i="1"/>
  <c r="AB17" i="1"/>
  <c r="AB25" i="1"/>
  <c r="AB33" i="1"/>
  <c r="AB41" i="1"/>
  <c r="AB49" i="1"/>
  <c r="AB57" i="1"/>
  <c r="AB65" i="1"/>
  <c r="AB73" i="1"/>
  <c r="AB81" i="1"/>
  <c r="AB26" i="1"/>
  <c r="AB34" i="1"/>
  <c r="AB42" i="1"/>
  <c r="AB50" i="1"/>
  <c r="AB58" i="1"/>
  <c r="AB66" i="1"/>
  <c r="AB74" i="1"/>
  <c r="AB82" i="1"/>
  <c r="AB11" i="1"/>
  <c r="AB19" i="1"/>
  <c r="AB27" i="1"/>
  <c r="AB35" i="1"/>
  <c r="AB43" i="1"/>
  <c r="AB51" i="1"/>
  <c r="AB59" i="1"/>
  <c r="AB67" i="1"/>
  <c r="AB75" i="1"/>
  <c r="AB83" i="1"/>
  <c r="W36" i="1"/>
  <c r="AS24" i="1"/>
  <c r="W28" i="1"/>
  <c r="W20" i="1"/>
  <c r="AT24" i="1"/>
  <c r="W84" i="1"/>
  <c r="AS12" i="1"/>
  <c r="AS32" i="1"/>
  <c r="AS39" i="1"/>
  <c r="AS79" i="1"/>
  <c r="AS81" i="1"/>
  <c r="AS23" i="1"/>
  <c r="AS28" i="1"/>
  <c r="W29" i="1"/>
  <c r="AS15" i="1"/>
  <c r="W16" i="1"/>
  <c r="W21" i="1"/>
  <c r="AS40" i="1"/>
  <c r="AX13" i="1"/>
  <c r="AS16" i="1"/>
  <c r="AX22" i="1"/>
  <c r="AS31" i="1"/>
  <c r="W81" i="1"/>
  <c r="W88" i="1"/>
  <c r="AX30" i="1"/>
  <c r="AX14" i="1"/>
  <c r="AS19" i="1"/>
  <c r="W24" i="1"/>
  <c r="AX67" i="1"/>
  <c r="AS4" i="1"/>
  <c r="W17" i="1"/>
  <c r="AS27" i="1"/>
  <c r="W32" i="1"/>
  <c r="AS35" i="1"/>
  <c r="AX45" i="1"/>
  <c r="W52" i="1"/>
  <c r="AS45" i="1"/>
  <c r="W5" i="1"/>
  <c r="W25" i="1"/>
  <c r="W33" i="1"/>
  <c r="AX37" i="1"/>
  <c r="AS20" i="1"/>
  <c r="AS36" i="1"/>
  <c r="W44" i="1"/>
  <c r="AX46" i="1"/>
  <c r="AX88" i="1"/>
  <c r="AX18" i="1"/>
  <c r="AX26" i="1"/>
  <c r="AX34" i="1"/>
  <c r="W48" i="1"/>
  <c r="AS51" i="1"/>
  <c r="AX54" i="1"/>
  <c r="W56" i="1"/>
  <c r="AS80" i="1"/>
  <c r="W82" i="1"/>
  <c r="AU4" i="1"/>
  <c r="W13" i="1"/>
  <c r="AU20" i="1"/>
  <c r="AU28" i="1"/>
  <c r="AU36" i="1"/>
  <c r="AS37" i="1"/>
  <c r="AU40" i="1"/>
  <c r="W60" i="1"/>
  <c r="AS63" i="1"/>
  <c r="AX71" i="1"/>
  <c r="W76" i="1"/>
  <c r="AU81" i="1"/>
  <c r="AX3" i="1"/>
  <c r="W9" i="1"/>
  <c r="AT39" i="1"/>
  <c r="AS47" i="1"/>
  <c r="AS55" i="1"/>
  <c r="W83" i="1"/>
  <c r="W40" i="1"/>
  <c r="AS43" i="1"/>
  <c r="AS59" i="1"/>
  <c r="W72" i="1"/>
  <c r="AS75" i="1"/>
  <c r="AS88" i="1"/>
  <c r="AX80" i="1"/>
  <c r="AX41" i="1"/>
  <c r="AT63" i="1"/>
  <c r="W68" i="1"/>
  <c r="AS71" i="1"/>
  <c r="AX51" i="1"/>
  <c r="AX11" i="1"/>
  <c r="AX47" i="1"/>
  <c r="AX55" i="1"/>
  <c r="AS8" i="1"/>
  <c r="AS7" i="1"/>
  <c r="AS9" i="1"/>
  <c r="W37" i="1"/>
  <c r="AX43" i="1"/>
  <c r="W46" i="1"/>
  <c r="AX59" i="1"/>
  <c r="W64" i="1"/>
  <c r="AS67" i="1"/>
  <c r="AX75" i="1"/>
  <c r="AX17" i="1"/>
  <c r="AX25" i="1"/>
  <c r="AX16" i="1"/>
  <c r="AX32" i="1"/>
  <c r="AX10" i="1"/>
  <c r="AX5" i="1"/>
  <c r="AX6" i="1"/>
  <c r="AX12" i="1"/>
  <c r="AX21" i="1"/>
  <c r="AX29" i="1"/>
  <c r="AX38" i="1"/>
  <c r="W45" i="1"/>
  <c r="AS5" i="1"/>
  <c r="AS3" i="1"/>
  <c r="W4" i="1"/>
  <c r="W8" i="1"/>
  <c r="AS11" i="1"/>
  <c r="W12" i="1"/>
  <c r="AT7" i="1"/>
  <c r="AT15" i="1"/>
  <c r="AT19" i="1"/>
  <c r="AT23" i="1"/>
  <c r="AT27" i="1"/>
  <c r="AT31" i="1"/>
  <c r="AT35" i="1"/>
  <c r="AU61" i="1"/>
  <c r="AS61" i="1"/>
  <c r="AU65" i="1"/>
  <c r="AS65" i="1"/>
  <c r="AU69" i="1"/>
  <c r="AS69" i="1"/>
  <c r="AU73" i="1"/>
  <c r="AS73" i="1"/>
  <c r="AU77" i="1"/>
  <c r="AS77" i="1"/>
  <c r="W79" i="1"/>
  <c r="AU49" i="1"/>
  <c r="AS49" i="1"/>
  <c r="AW60" i="1"/>
  <c r="AS60" i="1"/>
  <c r="AW64" i="1"/>
  <c r="AS64" i="1"/>
  <c r="AW68" i="1"/>
  <c r="AS68" i="1"/>
  <c r="AW72" i="1"/>
  <c r="AS72" i="1"/>
  <c r="AW76" i="1"/>
  <c r="AS76" i="1"/>
  <c r="AW48" i="1"/>
  <c r="AS48" i="1"/>
  <c r="AW52" i="1"/>
  <c r="AS52" i="1"/>
  <c r="W57" i="1"/>
  <c r="W58" i="1"/>
  <c r="W62" i="1"/>
  <c r="W66" i="1"/>
  <c r="W70" i="1"/>
  <c r="W74" i="1"/>
  <c r="W78" i="1"/>
  <c r="AW82" i="1"/>
  <c r="AS82" i="1"/>
  <c r="W86" i="1"/>
  <c r="W50" i="1"/>
  <c r="AU53" i="1"/>
  <c r="AS53" i="1"/>
  <c r="AT42" i="1"/>
  <c r="AS42" i="1"/>
  <c r="W6" i="1"/>
  <c r="W14" i="1"/>
  <c r="AS17" i="1"/>
  <c r="AS21" i="1"/>
  <c r="AS25" i="1"/>
  <c r="W30" i="1"/>
  <c r="W39" i="1"/>
  <c r="AS41" i="1"/>
  <c r="W61" i="1"/>
  <c r="W65" i="1"/>
  <c r="W69" i="1"/>
  <c r="W73" i="1"/>
  <c r="W77" i="1"/>
  <c r="AW83" i="1"/>
  <c r="AS83" i="1"/>
  <c r="W22" i="1"/>
  <c r="W26" i="1"/>
  <c r="W34" i="1"/>
  <c r="W3" i="1"/>
  <c r="AS6" i="1"/>
  <c r="W7" i="1"/>
  <c r="AS10" i="1"/>
  <c r="W11" i="1"/>
  <c r="AS14" i="1"/>
  <c r="W15" i="1"/>
  <c r="AS18" i="1"/>
  <c r="W19" i="1"/>
  <c r="AS22" i="1"/>
  <c r="W23" i="1"/>
  <c r="AS26" i="1"/>
  <c r="W27" i="1"/>
  <c r="AS30" i="1"/>
  <c r="W31" i="1"/>
  <c r="AS34" i="1"/>
  <c r="W35" i="1"/>
  <c r="AS38" i="1"/>
  <c r="W41" i="1"/>
  <c r="W49" i="1"/>
  <c r="W10" i="1"/>
  <c r="AS13" i="1"/>
  <c r="W18" i="1"/>
  <c r="AS29" i="1"/>
  <c r="AS33" i="1"/>
  <c r="AV9" i="1"/>
  <c r="W38" i="1"/>
  <c r="W43" i="1"/>
  <c r="AW44" i="1"/>
  <c r="AS44" i="1"/>
  <c r="W53" i="1"/>
  <c r="W54" i="1"/>
  <c r="AW56" i="1"/>
  <c r="AS56" i="1"/>
  <c r="AX58" i="1"/>
  <c r="AX62" i="1"/>
  <c r="AX66" i="1"/>
  <c r="AX70" i="1"/>
  <c r="AX74" i="1"/>
  <c r="AX78" i="1"/>
  <c r="AW84" i="1"/>
  <c r="AS84" i="1"/>
  <c r="AX86" i="1"/>
  <c r="W42" i="1"/>
  <c r="AX50" i="1"/>
  <c r="AU57" i="1"/>
  <c r="AS57" i="1"/>
  <c r="AX91" i="1"/>
  <c r="AT79" i="1"/>
  <c r="W91" i="1"/>
  <c r="AS46" i="1"/>
  <c r="W47" i="1"/>
  <c r="AS50" i="1"/>
  <c r="W51" i="1"/>
  <c r="AS54" i="1"/>
  <c r="W55" i="1"/>
  <c r="AS58" i="1"/>
  <c r="W59" i="1"/>
  <c r="AS62" i="1"/>
  <c r="W63" i="1"/>
  <c r="AS66" i="1"/>
  <c r="W67" i="1"/>
  <c r="AS70" i="1"/>
  <c r="W71" i="1"/>
  <c r="AS74" i="1"/>
  <c r="W75" i="1"/>
  <c r="AS78" i="1"/>
  <c r="W80" i="1"/>
  <c r="AS86" i="1"/>
  <c r="AS91" i="1"/>
  <c r="AT93" i="1" l="1"/>
  <c r="AU93" i="1"/>
  <c r="AX8" i="1"/>
  <c r="CB33" i="1"/>
  <c r="CD33" i="1" s="1"/>
  <c r="AV93" i="1"/>
  <c r="AS93" i="1"/>
  <c r="CC27" i="1"/>
  <c r="AW93" i="1"/>
  <c r="BY16" i="1"/>
  <c r="AB3" i="1"/>
  <c r="AX35" i="1"/>
  <c r="BZ35" i="1"/>
  <c r="CD35" i="1" s="1"/>
  <c r="AX53" i="1"/>
  <c r="CA53" i="1"/>
  <c r="CD53" i="1" s="1"/>
  <c r="AX31" i="1"/>
  <c r="BZ31" i="1"/>
  <c r="CD31" i="1" s="1"/>
  <c r="AX81" i="1"/>
  <c r="CA81" i="1"/>
  <c r="CD81" i="1" s="1"/>
  <c r="AX56" i="1"/>
  <c r="CC56" i="1"/>
  <c r="CD56" i="1" s="1"/>
  <c r="AX72" i="1"/>
  <c r="CC72" i="1"/>
  <c r="CD72" i="1" s="1"/>
  <c r="AX49" i="1"/>
  <c r="CA49" i="1"/>
  <c r="CD49" i="1" s="1"/>
  <c r="AX19" i="1"/>
  <c r="BZ19" i="1"/>
  <c r="CD19" i="1" s="1"/>
  <c r="AX4" i="1"/>
  <c r="CA4" i="1"/>
  <c r="CD4" i="1" s="1"/>
  <c r="AX83" i="1"/>
  <c r="CC83" i="1"/>
  <c r="CD83" i="1" s="1"/>
  <c r="AX64" i="1"/>
  <c r="CC64" i="1"/>
  <c r="CD64" i="1" s="1"/>
  <c r="AX84" i="1"/>
  <c r="CC84" i="1"/>
  <c r="CD84" i="1" s="1"/>
  <c r="AX23" i="1"/>
  <c r="BZ23" i="1"/>
  <c r="CD23" i="1" s="1"/>
  <c r="AX15" i="1"/>
  <c r="BZ15" i="1"/>
  <c r="CD15" i="1" s="1"/>
  <c r="AX79" i="1"/>
  <c r="BZ79" i="1"/>
  <c r="CD79" i="1" s="1"/>
  <c r="AX69" i="1"/>
  <c r="CA69" i="1"/>
  <c r="CD69" i="1" s="1"/>
  <c r="AX82" i="1"/>
  <c r="CC82" i="1"/>
  <c r="CD82" i="1" s="1"/>
  <c r="AX65" i="1"/>
  <c r="CA65" i="1"/>
  <c r="CD65" i="1" s="1"/>
  <c r="AX57" i="1"/>
  <c r="CA57" i="1"/>
  <c r="CD57" i="1" s="1"/>
  <c r="AX52" i="1"/>
  <c r="CC52" i="1"/>
  <c r="CD52" i="1" s="1"/>
  <c r="AX68" i="1"/>
  <c r="CC68" i="1"/>
  <c r="CD68" i="1" s="1"/>
  <c r="AX7" i="1"/>
  <c r="BZ7" i="1"/>
  <c r="CD7" i="1" s="1"/>
  <c r="AX39" i="1"/>
  <c r="BZ39" i="1"/>
  <c r="CD39" i="1" s="1"/>
  <c r="AX40" i="1"/>
  <c r="CA40" i="1"/>
  <c r="CD40" i="1" s="1"/>
  <c r="AX61" i="1"/>
  <c r="CA61" i="1"/>
  <c r="CD61" i="1" s="1"/>
  <c r="AX36" i="1"/>
  <c r="CA36" i="1"/>
  <c r="CD36" i="1" s="1"/>
  <c r="AX24" i="1"/>
  <c r="BZ24" i="1"/>
  <c r="CD24" i="1" s="1"/>
  <c r="AX44" i="1"/>
  <c r="CC44" i="1"/>
  <c r="CD44" i="1" s="1"/>
  <c r="AX42" i="1"/>
  <c r="BZ42" i="1"/>
  <c r="CD42" i="1" s="1"/>
  <c r="AX73" i="1"/>
  <c r="CA73" i="1"/>
  <c r="CD73" i="1" s="1"/>
  <c r="AX28" i="1"/>
  <c r="CA28" i="1"/>
  <c r="CD28" i="1" s="1"/>
  <c r="AX9" i="1"/>
  <c r="CB9" i="1"/>
  <c r="CD9" i="1" s="1"/>
  <c r="AX76" i="1"/>
  <c r="CC76" i="1"/>
  <c r="CD76" i="1" s="1"/>
  <c r="AX60" i="1"/>
  <c r="CC60" i="1"/>
  <c r="CD60" i="1" s="1"/>
  <c r="AX27" i="1"/>
  <c r="BZ27" i="1"/>
  <c r="CD27" i="1" s="1"/>
  <c r="AX63" i="1"/>
  <c r="BZ63" i="1"/>
  <c r="CD63" i="1" s="1"/>
  <c r="AX20" i="1"/>
  <c r="CA20" i="1"/>
  <c r="CD20" i="1" s="1"/>
  <c r="AX77" i="1"/>
  <c r="CA77" i="1"/>
  <c r="CD77" i="1" s="1"/>
  <c r="AX48" i="1"/>
  <c r="CC48" i="1"/>
  <c r="CD48" i="1" s="1"/>
  <c r="AX93" i="1" l="1"/>
  <c r="V93" i="1"/>
  <c r="U93" i="1"/>
  <c r="T93" i="1"/>
  <c r="CB93" i="1"/>
  <c r="CC93" i="1"/>
  <c r="CA93" i="1"/>
  <c r="BZ93" i="1"/>
  <c r="X93" i="1"/>
  <c r="Y93" i="1"/>
  <c r="Z93" i="1"/>
  <c r="AA93" i="1"/>
  <c r="W93" i="1" l="1"/>
  <c r="CD93" i="1"/>
  <c r="BU93" i="1"/>
  <c r="AB93" i="1"/>
  <c r="BX93" i="1"/>
  <c r="BW93" i="1"/>
  <c r="BV93" i="1"/>
  <c r="BY93" i="1" l="1"/>
  <c r="CH93" i="1"/>
  <c r="CH1" i="1" s="1"/>
</calcChain>
</file>

<file path=xl/sharedStrings.xml><?xml version="1.0" encoding="utf-8"?>
<sst xmlns="http://schemas.openxmlformats.org/spreadsheetml/2006/main" count="696" uniqueCount="272">
  <si>
    <t>Country</t>
  </si>
  <si>
    <t>Prod Hier. 1</t>
  </si>
  <si>
    <t>EXTRACTS</t>
  </si>
  <si>
    <t>OLEOCHEMICALS</t>
  </si>
  <si>
    <t>OPTIVEGETOL GUARANA P107 HYDRO</t>
  </si>
  <si>
    <t>5389BFC</t>
  </si>
  <si>
    <t>TRANSCUTOL CG</t>
  </si>
  <si>
    <t>SOLUBILIZERS / DISPE</t>
  </si>
  <si>
    <t>5395CCC</t>
  </si>
  <si>
    <t>EMULIUM DELTA</t>
  </si>
  <si>
    <t>5673TSE</t>
  </si>
  <si>
    <t>ENZYMATIC PEELING</t>
  </si>
  <si>
    <t>MISCELLANEOUS</t>
  </si>
  <si>
    <t>GATULINE EXPRESSION</t>
  </si>
  <si>
    <t>ACTIVES</t>
  </si>
  <si>
    <t>5745BFC</t>
  </si>
  <si>
    <t>5762BPE</t>
  </si>
  <si>
    <t>CYTOBIOL LUMIN-EYE</t>
  </si>
  <si>
    <t>5773BFE</t>
  </si>
  <si>
    <t>GATULINE IN-TENSE</t>
  </si>
  <si>
    <t>5782BP4</t>
  </si>
  <si>
    <t>GATULINE SKIN-REPAIR BIO</t>
  </si>
  <si>
    <t>COMPRITOL 888 CG ATO</t>
  </si>
  <si>
    <t>5829BPE</t>
  </si>
  <si>
    <t>CYTOBIOL IRIS A 2</t>
  </si>
  <si>
    <t>5831BPD</t>
  </si>
  <si>
    <t>GATULINE RADIANCE</t>
  </si>
  <si>
    <t>5838PCB</t>
  </si>
  <si>
    <t>LIPOCIRE A SG</t>
  </si>
  <si>
    <t>5843TFA</t>
  </si>
  <si>
    <t>ACTICIRE</t>
  </si>
  <si>
    <t>5845CCC</t>
  </si>
  <si>
    <t>EMULIUM MELLIFERA</t>
  </si>
  <si>
    <t>PHYLDERM VEGETAL</t>
  </si>
  <si>
    <t>5896BAE</t>
  </si>
  <si>
    <t>GATULINE RENEW</t>
  </si>
  <si>
    <t>5167BFC</t>
  </si>
  <si>
    <t>GATULINE RC</t>
  </si>
  <si>
    <t>ORIGINAL EXTRACT APPLE</t>
  </si>
  <si>
    <t>5334CSB</t>
  </si>
  <si>
    <t>5411ACC</t>
  </si>
  <si>
    <t>LACTOFIL MOIST</t>
  </si>
  <si>
    <t>5432CCC</t>
  </si>
  <si>
    <t>EMULIUM 22</t>
  </si>
  <si>
    <t>5440BPB</t>
  </si>
  <si>
    <t>EMULFREE P</t>
  </si>
  <si>
    <t>5445BAD</t>
  </si>
  <si>
    <t>V-TONIC</t>
  </si>
  <si>
    <t>5657BPB</t>
  </si>
  <si>
    <t>EMULFREE CBG</t>
  </si>
  <si>
    <t>MALA'KITE</t>
  </si>
  <si>
    <t>5784CCC</t>
  </si>
  <si>
    <t>APIFIL CG</t>
  </si>
  <si>
    <t>5786CCC</t>
  </si>
  <si>
    <t>COMPRITOL 888 CG PELLETS</t>
  </si>
  <si>
    <t>ORIGINAL EXTRACT LEMON BIO</t>
  </si>
  <si>
    <t>5805CSB</t>
  </si>
  <si>
    <t>ORIGINAL EXTRACT GRAPE BIO</t>
  </si>
  <si>
    <t>5817CSB</t>
  </si>
  <si>
    <t>5835BPE</t>
  </si>
  <si>
    <t>CYTOBIOL BURDOCK 2</t>
  </si>
  <si>
    <t>5893BPE</t>
  </si>
  <si>
    <t>GATULINE SPOT-LIGHT</t>
  </si>
  <si>
    <t>3236BFC</t>
  </si>
  <si>
    <t>LABRAFAC CC</t>
  </si>
  <si>
    <t>5166BFB</t>
  </si>
  <si>
    <t>ISOSTEARYL ISOSTEARATE</t>
  </si>
  <si>
    <t>5891BPE</t>
  </si>
  <si>
    <t>GATULINE EXPRESSION AF</t>
  </si>
  <si>
    <t>5252BPE</t>
  </si>
  <si>
    <t>5336CSB</t>
  </si>
  <si>
    <t>5793BFC</t>
  </si>
  <si>
    <t>PLUROL DIISOSTEARIQUE CG</t>
  </si>
  <si>
    <t>5810BPE</t>
  </si>
  <si>
    <t>FRESH CELLS STRAWBERRY PFE</t>
  </si>
  <si>
    <t>5828BPE</t>
  </si>
  <si>
    <t>PANCOGENE MARIN 2</t>
  </si>
  <si>
    <t>5093BFB</t>
  </si>
  <si>
    <t>VEGETOL CALENDULA WL1072 OILY</t>
  </si>
  <si>
    <t>5910CCC</t>
  </si>
  <si>
    <t>EMULIUM DELTA MB</t>
  </si>
  <si>
    <t>5909TBA</t>
  </si>
  <si>
    <t>ACTICIRE MB</t>
  </si>
  <si>
    <t>Customer code</t>
  </si>
  <si>
    <t>Customer name</t>
  </si>
  <si>
    <t>Material code</t>
  </si>
  <si>
    <t>Material name</t>
  </si>
  <si>
    <t>Material Status</t>
  </si>
  <si>
    <t>SC</t>
  </si>
  <si>
    <t>SE</t>
  </si>
  <si>
    <t>SD</t>
  </si>
  <si>
    <t>2018 average unit price</t>
  </si>
  <si>
    <t>5932BFE</t>
  </si>
  <si>
    <t>EE</t>
  </si>
  <si>
    <t>5908CCC</t>
  </si>
  <si>
    <t>5897BPE</t>
  </si>
  <si>
    <t>EMULIUM MELLIFERA MB</t>
  </si>
  <si>
    <t>5919BFZW</t>
  </si>
  <si>
    <t>5921BFC</t>
  </si>
  <si>
    <t>5931BFC</t>
  </si>
  <si>
    <t>5920CCC</t>
  </si>
  <si>
    <t>5926BFZW</t>
  </si>
  <si>
    <t>COCOATE BG *</t>
  </si>
  <si>
    <t>LAS *</t>
  </si>
  <si>
    <t>EMULIUM 22 MB</t>
  </si>
  <si>
    <t>GATULINE IN-TENSE MB</t>
  </si>
  <si>
    <t>OLI'VINE</t>
  </si>
  <si>
    <t>ENERGINIUS</t>
  </si>
  <si>
    <t>EMULFREE P MB</t>
  </si>
  <si>
    <t>VEGETOL MATRICARIA GR337 HYDRO</t>
  </si>
  <si>
    <t>5906PCB</t>
  </si>
  <si>
    <t>LIPOCIRE DM SG</t>
  </si>
  <si>
    <t>5035BPE</t>
  </si>
  <si>
    <t>VEGETOL HENNA MCF1232 HYDRO</t>
  </si>
  <si>
    <t>5049BPE</t>
  </si>
  <si>
    <t>2018 Dec * as at 4 Dec</t>
  </si>
  <si>
    <t>Q1 2018 QTY</t>
  </si>
  <si>
    <t>Q2 2018 QTY</t>
  </si>
  <si>
    <t>Q3 2018 QTY</t>
  </si>
  <si>
    <t>Q4 2018 QTY</t>
  </si>
  <si>
    <t>2018 Total QTY</t>
  </si>
  <si>
    <t>2018 Jan QTY</t>
  </si>
  <si>
    <t>2018 Feb QTY</t>
  </si>
  <si>
    <t>2018 Mar QTY</t>
  </si>
  <si>
    <t>2018 Apr QTY</t>
  </si>
  <si>
    <t>2018 May QTY</t>
  </si>
  <si>
    <t>2018 Jun QTY</t>
  </si>
  <si>
    <t>2018 Jul QTY</t>
  </si>
  <si>
    <t>2018 Aug QTY</t>
  </si>
  <si>
    <t>2018 Sep QTY</t>
  </si>
  <si>
    <t>2018 Oct QTY</t>
  </si>
  <si>
    <t>2018 Nov QTY</t>
  </si>
  <si>
    <t>Q1 2018 USD</t>
  </si>
  <si>
    <t>Q2 2018 USD</t>
  </si>
  <si>
    <t>Q3 2018 USD</t>
  </si>
  <si>
    <t>Q4 2018 USD</t>
  </si>
  <si>
    <t>2018 Total USD</t>
  </si>
  <si>
    <t>Remark</t>
  </si>
  <si>
    <t>5298BPE</t>
  </si>
  <si>
    <t>ACIFRUCTOL COMPLEX P 63</t>
  </si>
  <si>
    <t>5743BP4</t>
  </si>
  <si>
    <t>5831BPE</t>
  </si>
  <si>
    <t>LAS MB</t>
  </si>
  <si>
    <t>5890BPE</t>
  </si>
  <si>
    <t>5020BPC</t>
  </si>
  <si>
    <t>VEGETOL LEMON GR020 HYDRO</t>
  </si>
  <si>
    <t>5042BPC</t>
  </si>
  <si>
    <t>VEGETOL Lp GR223 HYDRO</t>
  </si>
  <si>
    <t>2019 Forecast Qty</t>
  </si>
  <si>
    <t>2019 Forecast USD Sales</t>
  </si>
  <si>
    <t>Malaysia</t>
  </si>
  <si>
    <t>128530</t>
  </si>
  <si>
    <t>CHEMIE ALLIANCE Sdn Bhd</t>
  </si>
  <si>
    <t>3402BPC</t>
  </si>
  <si>
    <t>SOLUBILISANT GAMMA 2429</t>
  </si>
  <si>
    <t>5002BPC</t>
  </si>
  <si>
    <t>VEGETOL SEAWEED CB4136 HYDRO</t>
  </si>
  <si>
    <t>5008BPC</t>
  </si>
  <si>
    <t>VEGETOL BURDOCK MCF777 HYDRO</t>
  </si>
  <si>
    <t>5014BPC</t>
  </si>
  <si>
    <t>VEGETOL BEARBERRY GR457 HYDRO</t>
  </si>
  <si>
    <t>5021BPC</t>
  </si>
  <si>
    <t>VEGETOL Cp GR049 HYDRO</t>
  </si>
  <si>
    <t>5030BPC</t>
  </si>
  <si>
    <t>VEGETOL GINSENG GR471 HYDRO</t>
  </si>
  <si>
    <t>5032BPC</t>
  </si>
  <si>
    <t>VEGETOL WITCH HAZEL MCF2032 HYDRO</t>
  </si>
  <si>
    <t>5038BPC</t>
  </si>
  <si>
    <t>VEGETOL HYDROCOTYL GR040 HYDRO</t>
  </si>
  <si>
    <t>5043BPC</t>
  </si>
  <si>
    <t>VEGETOL IVY MCF775 HYDRO</t>
  </si>
  <si>
    <t>5046BPC</t>
  </si>
  <si>
    <t>VEGETOL HORSE CHESTNUT MCF1972 HYDRO</t>
  </si>
  <si>
    <t>5048BPC</t>
  </si>
  <si>
    <t>VEGETOL MATRICARIA MCF793 HYDRO</t>
  </si>
  <si>
    <t>5075BPC</t>
  </si>
  <si>
    <t>VEGETOL THYME GR208 HYDRO</t>
  </si>
  <si>
    <t>5154CCC</t>
  </si>
  <si>
    <t>GELEOL PELLETS</t>
  </si>
  <si>
    <t>5175PCB</t>
  </si>
  <si>
    <t>LIPOCIRE DM PELLETS</t>
  </si>
  <si>
    <t>5181BFB</t>
  </si>
  <si>
    <t>MOD</t>
  </si>
  <si>
    <t>5236BPC</t>
  </si>
  <si>
    <t>VEGETOL LICORICE GR456 HYDRO</t>
  </si>
  <si>
    <t>5369BPC</t>
  </si>
  <si>
    <t>OPTIVEGETOL GREEN TEA P108 HYDRO</t>
  </si>
  <si>
    <t>5440BFZW</t>
  </si>
  <si>
    <t>5668BPE</t>
  </si>
  <si>
    <t>5779BPE</t>
  </si>
  <si>
    <t>5785ACC</t>
  </si>
  <si>
    <t>5787BFC</t>
  </si>
  <si>
    <t>DPPG CG</t>
  </si>
  <si>
    <t>5795CCC</t>
  </si>
  <si>
    <t>SEDEFOS 75 CG PELLETS</t>
  </si>
  <si>
    <t>5798TBA</t>
  </si>
  <si>
    <t>TEFOSE 2000 CG *</t>
  </si>
  <si>
    <t>5834BPE</t>
  </si>
  <si>
    <t>DERMOTENSEUR 2</t>
  </si>
  <si>
    <t>5884BPE</t>
  </si>
  <si>
    <t>CEGABA 2</t>
  </si>
  <si>
    <t>COCOATE BG MB</t>
  </si>
  <si>
    <t>5936TFB</t>
  </si>
  <si>
    <t>PLUROL OLEIQUE MB</t>
  </si>
  <si>
    <t>EMULFREE CBG MB</t>
  </si>
  <si>
    <t>GELEOL PELLETS MB</t>
  </si>
  <si>
    <t>GATULINE LINK &amp; LIFT</t>
  </si>
  <si>
    <t>ORIGINAL EXTRACTS KIWI</t>
  </si>
  <si>
    <t>5190BFC</t>
  </si>
  <si>
    <t>OLEPAL ISOSTEARIQUE</t>
  </si>
  <si>
    <t>5368BPC</t>
  </si>
  <si>
    <t>HYDROLACTOL 70</t>
  </si>
  <si>
    <t>5911BPE</t>
  </si>
  <si>
    <t>BP 2019 Q1 QTY</t>
  </si>
  <si>
    <t>BP 2019 Q2 QTY</t>
  </si>
  <si>
    <t>BP 2019 Q3 QTY</t>
  </si>
  <si>
    <t>BP 2019 Q4 QTY</t>
  </si>
  <si>
    <t>Total BP 2019 QTY</t>
  </si>
  <si>
    <t>BP 2019 Q1 USD</t>
  </si>
  <si>
    <t>BP 2019 Q2 USD</t>
  </si>
  <si>
    <t>BP 2019 Q3 USD</t>
  </si>
  <si>
    <t>BP 2019 Q4 USD</t>
  </si>
  <si>
    <t>BP 2019 Total USD</t>
  </si>
  <si>
    <t>Actual 2019 Jan QTY</t>
  </si>
  <si>
    <t>Actual 2019 Feb QTY</t>
  </si>
  <si>
    <t>Actual 2019 Mar QTY</t>
  </si>
  <si>
    <t>Actual 2019 Apr QTY</t>
  </si>
  <si>
    <t>Actual 2019 May QTY</t>
  </si>
  <si>
    <t>Actual 2019 Jun QTY</t>
  </si>
  <si>
    <t>Actual 2019 Jul QTY</t>
  </si>
  <si>
    <t>Actual 2019 Aug QTY</t>
  </si>
  <si>
    <t>Actual 2019 Sep QTY</t>
  </si>
  <si>
    <t>Actual 2019 Oct QTY</t>
  </si>
  <si>
    <t>Actual 2019 Nov QTY</t>
  </si>
  <si>
    <t>Actual 2019 Dec QTY</t>
  </si>
  <si>
    <t>Q1 Actual Sales 2019 QTY</t>
  </si>
  <si>
    <t>Q2 Actual Sales 2019 QTY</t>
  </si>
  <si>
    <t>Q3 Actual Sales 2019 QTY</t>
  </si>
  <si>
    <t>Q4 Actual Sales 2019 QTY</t>
  </si>
  <si>
    <t>Total Sales 2019 QTY</t>
  </si>
  <si>
    <t>Q1 Actual Sales 2019 USD</t>
  </si>
  <si>
    <t>Q2 Actual Sales 2019 USD</t>
  </si>
  <si>
    <t>Q3 Actual Sales 2019 USD</t>
  </si>
  <si>
    <t>Q4 Actual Sales 2019 USD</t>
  </si>
  <si>
    <t>Total Actual Sales 2019 USD</t>
  </si>
  <si>
    <t>Q1 Variance 2019 vs LY USD</t>
  </si>
  <si>
    <t>Q2 Variance 2019 vs LY USD</t>
  </si>
  <si>
    <t>Q3 Variance 2019 vs LY USD</t>
  </si>
  <si>
    <t>Q4 Variance 2019 vs LY USD</t>
  </si>
  <si>
    <t>Total Variance 2019 vs LY USD</t>
  </si>
  <si>
    <t>Q1 Variance 2019 vs BP</t>
  </si>
  <si>
    <t>Q2 Variance 2019 vs BP</t>
  </si>
  <si>
    <t>Q3 Variance 2019 vs BP</t>
  </si>
  <si>
    <t>Q4 Variance 2019 vs BP</t>
  </si>
  <si>
    <t>Total Variance 2019 vs BP</t>
  </si>
  <si>
    <t>BP 2019 Jan QTY</t>
  </si>
  <si>
    <t>BP 2019 Feb QTY</t>
  </si>
  <si>
    <t>BP 2019 Mar QTY</t>
  </si>
  <si>
    <t>BP 2019 Apr QTY</t>
  </si>
  <si>
    <t>BP 2019 May QTY</t>
  </si>
  <si>
    <t>BP 2019 Jun QTY</t>
  </si>
  <si>
    <t>BP 2019 Jul QTY</t>
  </si>
  <si>
    <t>BP 2019 Aug QTY</t>
  </si>
  <si>
    <t>BP 2019 Sep QTY</t>
  </si>
  <si>
    <t>BP 2019 Oct QTY</t>
  </si>
  <si>
    <t>BP 2019 Nov QTY</t>
  </si>
  <si>
    <t>BP 2019 Dec QTY</t>
  </si>
  <si>
    <t>ex works 2019 USD</t>
  </si>
  <si>
    <t>Total</t>
  </si>
  <si>
    <t>Emulium Illustro</t>
  </si>
  <si>
    <t>BAMBOO EXFOLIATING EXT 35 MIC</t>
  </si>
  <si>
    <t>VEGETOL ROSE MCF 789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</si>
</sst>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_);[Red]\(0\)"/>
    <numFmt numFmtId="166" formatCode="#,##0_ ;[Red]\-#,##0\ 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4"/>
      <color theme="1"/>
      <name val="Times New Roman"/>
      <family val="2"/>
    </font>
    <font>
      <sz val="6"/>
      <name val="Calibri"/>
      <family val="3"/>
      <charset val="128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8"/>
      <name val="Arial"/>
      <family val="2"/>
    </font>
    <font>
      <b/>
      <sz val="9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Calibri"/>
      <family val="1"/>
      <charset val="136"/>
      <scheme val="minor"/>
    </font>
    <font>
      <sz val="9"/>
      <color theme="1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8"/>
      <color theme="2" tint="-0.499984740745262"/>
      <name val="Arial"/>
      <family val="2"/>
    </font>
    <font>
      <sz val="11"/>
      <color theme="2" tint="-0.499984740745262"/>
      <name val="Calibri"/>
      <family val="2"/>
      <scheme val="minor"/>
    </font>
    <font>
      <sz val="9"/>
      <color theme="2" tint="-0.49998474074526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8"/>
      <color theme="2" tint="-0.249977111117893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C4C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23" fillId="0" borderId="0"/>
    <xf numFmtId="43" fontId="1" fillId="0" borderId="0" applyFont="0" applyFill="0" applyBorder="0" applyAlignment="0" applyProtection="0"/>
    <xf numFmtId="0" fontId="31" fillId="0" borderId="0">
      <alignment vertical="center"/>
    </xf>
  </cellStyleXfs>
  <cellXfs count="105">
    <xf numFmtId="0" fontId="0" fillId="0" borderId="0" xfId="0"/>
    <xf numFmtId="0" fontId="16" fillId="38" borderId="0" xfId="0" applyFont="1" applyFill="1"/>
    <xf numFmtId="0" fontId="16" fillId="39" borderId="0" xfId="0" applyFont="1" applyFill="1"/>
    <xf numFmtId="49" fontId="19" fillId="40" borderId="10" xfId="0" applyNumberFormat="1" applyFont="1" applyFill="1" applyBorder="1" applyAlignment="1">
      <alignment horizontal="left" vertical="center" wrapText="1"/>
    </xf>
    <xf numFmtId="0" fontId="16" fillId="41" borderId="0" xfId="0" applyFont="1" applyFill="1"/>
    <xf numFmtId="0" fontId="0" fillId="45" borderId="0" xfId="0" applyFill="1" applyAlignment="1">
      <alignment horizontal="center"/>
    </xf>
    <xf numFmtId="0" fontId="0" fillId="46" borderId="0" xfId="0" applyFill="1" applyAlignment="1">
      <alignment horizontal="center"/>
    </xf>
    <xf numFmtId="0" fontId="0" fillId="47" borderId="0" xfId="0" applyFill="1" applyAlignment="1">
      <alignment horizontal="center"/>
    </xf>
    <xf numFmtId="0" fontId="26" fillId="0" borderId="10" xfId="0" applyFont="1" applyBorder="1"/>
    <xf numFmtId="0" fontId="26" fillId="0" borderId="0" xfId="0" applyFont="1"/>
    <xf numFmtId="0" fontId="16" fillId="48" borderId="0" xfId="0" applyFont="1" applyFill="1"/>
    <xf numFmtId="0" fontId="16" fillId="42" borderId="0" xfId="0" applyFont="1" applyFill="1"/>
    <xf numFmtId="0" fontId="16" fillId="37" borderId="0" xfId="0" applyFont="1" applyFill="1"/>
    <xf numFmtId="0" fontId="0" fillId="43" borderId="0" xfId="0" applyFill="1"/>
    <xf numFmtId="0" fontId="16" fillId="43" borderId="0" xfId="0" applyFont="1" applyFill="1"/>
    <xf numFmtId="0" fontId="25" fillId="0" borderId="0" xfId="0" applyFont="1" applyAlignment="1">
      <alignment vertical="top"/>
    </xf>
    <xf numFmtId="49" fontId="19" fillId="33" borderId="10" xfId="0" applyNumberFormat="1" applyFont="1" applyFill="1" applyBorder="1" applyAlignment="1">
      <alignment horizontal="left" vertical="center" wrapText="1"/>
    </xf>
    <xf numFmtId="49" fontId="19" fillId="45" borderId="10" xfId="0" applyNumberFormat="1" applyFont="1" applyFill="1" applyBorder="1" applyAlignment="1">
      <alignment horizontal="center" vertical="center" wrapText="1"/>
    </xf>
    <xf numFmtId="49" fontId="19" fillId="46" borderId="10" xfId="0" applyNumberFormat="1" applyFont="1" applyFill="1" applyBorder="1" applyAlignment="1">
      <alignment horizontal="center" vertical="center" wrapText="1"/>
    </xf>
    <xf numFmtId="49" fontId="19" fillId="47" borderId="10" xfId="0" applyNumberFormat="1" applyFont="1" applyFill="1" applyBorder="1" applyAlignment="1">
      <alignment horizontal="center" vertical="center" wrapText="1"/>
    </xf>
    <xf numFmtId="165" fontId="19" fillId="44" borderId="10" xfId="0" applyNumberFormat="1" applyFont="1" applyFill="1" applyBorder="1" applyAlignment="1">
      <alignment horizontal="center" vertical="center" wrapText="1"/>
    </xf>
    <xf numFmtId="49" fontId="19" fillId="43" borderId="10" xfId="0" applyNumberFormat="1" applyFont="1" applyFill="1" applyBorder="1" applyAlignment="1">
      <alignment horizontal="center" vertical="center" wrapText="1"/>
    </xf>
    <xf numFmtId="49" fontId="19" fillId="39" borderId="10" xfId="0" applyNumberFormat="1" applyFont="1" applyFill="1" applyBorder="1" applyAlignment="1">
      <alignment horizontal="center" vertical="center" wrapText="1"/>
    </xf>
    <xf numFmtId="165" fontId="19" fillId="41" borderId="10" xfId="0" applyNumberFormat="1" applyFont="1" applyFill="1" applyBorder="1" applyAlignment="1">
      <alignment horizontal="center" vertical="center" wrapText="1"/>
    </xf>
    <xf numFmtId="0" fontId="26" fillId="38" borderId="10" xfId="0" applyFont="1" applyFill="1" applyBorder="1" applyAlignment="1">
      <alignment horizontal="center" vertical="center" wrapText="1"/>
    </xf>
    <xf numFmtId="0" fontId="29" fillId="48" borderId="10" xfId="0" applyFont="1" applyFill="1" applyBorder="1" applyAlignment="1">
      <alignment horizontal="center" vertical="top" wrapText="1"/>
    </xf>
    <xf numFmtId="0" fontId="29" fillId="42" borderId="10" xfId="0" applyFont="1" applyFill="1" applyBorder="1" applyAlignment="1">
      <alignment horizontal="center" vertical="top" wrapText="1"/>
    </xf>
    <xf numFmtId="0" fontId="29" fillId="37" borderId="10" xfId="0" applyFont="1" applyFill="1" applyBorder="1" applyAlignment="1">
      <alignment horizontal="center" vertical="top" wrapText="1"/>
    </xf>
    <xf numFmtId="49" fontId="19" fillId="43" borderId="10" xfId="0" applyNumberFormat="1" applyFont="1" applyFill="1" applyBorder="1" applyAlignment="1">
      <alignment horizontal="left" vertical="center" wrapText="1"/>
    </xf>
    <xf numFmtId="49" fontId="19" fillId="33" borderId="10" xfId="0" applyNumberFormat="1" applyFont="1" applyFill="1" applyBorder="1" applyAlignment="1">
      <alignment horizontal="center" vertical="center" wrapText="1"/>
    </xf>
    <xf numFmtId="49" fontId="18" fillId="34" borderId="10" xfId="0" applyNumberFormat="1" applyFont="1" applyFill="1" applyBorder="1" applyAlignment="1">
      <alignment horizontal="left" vertical="center" wrapText="1"/>
    </xf>
    <xf numFmtId="49" fontId="18" fillId="45" borderId="10" xfId="0" applyNumberFormat="1" applyFont="1" applyFill="1" applyBorder="1" applyAlignment="1">
      <alignment horizontal="center" vertical="center" wrapText="1"/>
    </xf>
    <xf numFmtId="164" fontId="18" fillId="46" borderId="10" xfId="44" applyNumberFormat="1" applyFont="1" applyFill="1" applyBorder="1" applyAlignment="1">
      <alignment horizontal="center" vertical="center" wrapText="1"/>
    </xf>
    <xf numFmtId="164" fontId="18" fillId="38" borderId="10" xfId="0" applyNumberFormat="1" applyFont="1" applyFill="1" applyBorder="1" applyAlignment="1">
      <alignment horizontal="center" vertical="center" wrapText="1"/>
    </xf>
    <xf numFmtId="164" fontId="18" fillId="48" borderId="10" xfId="0" applyNumberFormat="1" applyFont="1" applyFill="1" applyBorder="1" applyAlignment="1">
      <alignment horizontal="center" vertical="center" wrapText="1"/>
    </xf>
    <xf numFmtId="49" fontId="18" fillId="33" borderId="10" xfId="0" applyNumberFormat="1" applyFont="1" applyFill="1" applyBorder="1" applyAlignment="1">
      <alignment horizontal="left" vertical="center" wrapText="1"/>
    </xf>
    <xf numFmtId="0" fontId="18" fillId="45" borderId="10" xfId="0" applyFont="1" applyFill="1" applyBorder="1" applyAlignment="1">
      <alignment horizontal="center" vertical="center" wrapText="1"/>
    </xf>
    <xf numFmtId="49" fontId="18" fillId="35" borderId="10" xfId="0" applyNumberFormat="1" applyFont="1" applyFill="1" applyBorder="1" applyAlignment="1">
      <alignment horizontal="left" vertical="center" wrapText="1"/>
    </xf>
    <xf numFmtId="0" fontId="25" fillId="0" borderId="0" xfId="0" applyFont="1"/>
    <xf numFmtId="164" fontId="25" fillId="48" borderId="0" xfId="44" applyNumberFormat="1" applyFont="1" applyFill="1"/>
    <xf numFmtId="164" fontId="25" fillId="41" borderId="0" xfId="44" applyNumberFormat="1" applyFont="1" applyFill="1"/>
    <xf numFmtId="0" fontId="26" fillId="39" borderId="10" xfId="0" applyFont="1" applyFill="1" applyBorder="1" applyAlignment="1">
      <alignment horizontal="center" vertical="center" wrapText="1"/>
    </xf>
    <xf numFmtId="0" fontId="25" fillId="39" borderId="0" xfId="0" applyFont="1" applyFill="1"/>
    <xf numFmtId="0" fontId="18" fillId="46" borderId="10" xfId="0" applyFont="1" applyFill="1" applyBorder="1" applyAlignment="1" applyProtection="1">
      <alignment horizontal="center" vertical="center" wrapText="1"/>
      <protection locked="0"/>
    </xf>
    <xf numFmtId="4" fontId="18" fillId="43" borderId="10" xfId="0" applyNumberFormat="1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35" borderId="10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3" fontId="20" fillId="47" borderId="10" xfId="0" applyNumberFormat="1" applyFont="1" applyFill="1" applyBorder="1" applyAlignment="1">
      <alignment horizontal="center" vertical="center"/>
    </xf>
    <xf numFmtId="0" fontId="20" fillId="43" borderId="10" xfId="0" applyFont="1" applyFill="1" applyBorder="1" applyAlignment="1">
      <alignment horizontal="center" vertical="center"/>
    </xf>
    <xf numFmtId="0" fontId="25" fillId="41" borderId="10" xfId="0" applyFont="1" applyFill="1" applyBorder="1" applyAlignment="1">
      <alignment horizontal="center" vertical="center"/>
    </xf>
    <xf numFmtId="3" fontId="18" fillId="43" borderId="10" xfId="0" applyNumberFormat="1" applyFont="1" applyFill="1" applyBorder="1" applyAlignment="1">
      <alignment horizontal="center" vertical="center" wrapText="1"/>
    </xf>
    <xf numFmtId="3" fontId="18" fillId="39" borderId="10" xfId="0" applyNumberFormat="1" applyFont="1" applyFill="1" applyBorder="1" applyAlignment="1">
      <alignment horizontal="center" vertical="center" wrapText="1"/>
    </xf>
    <xf numFmtId="3" fontId="18" fillId="41" borderId="10" xfId="0" applyNumberFormat="1" applyFont="1" applyFill="1" applyBorder="1" applyAlignment="1">
      <alignment horizontal="center" vertical="center" wrapText="1"/>
    </xf>
    <xf numFmtId="0" fontId="18" fillId="41" borderId="10" xfId="0" applyFont="1" applyFill="1" applyBorder="1" applyAlignment="1">
      <alignment horizontal="center" vertical="center" wrapText="1"/>
    </xf>
    <xf numFmtId="49" fontId="18" fillId="41" borderId="10" xfId="0" applyNumberFormat="1" applyFont="1" applyFill="1" applyBorder="1" applyAlignment="1">
      <alignment horizontal="left" vertical="center" wrapText="1"/>
    </xf>
    <xf numFmtId="0" fontId="20" fillId="41" borderId="10" xfId="0" applyFont="1" applyFill="1" applyBorder="1" applyAlignment="1">
      <alignment horizontal="left" vertical="center"/>
    </xf>
    <xf numFmtId="49" fontId="19" fillId="41" borderId="10" xfId="0" applyNumberFormat="1" applyFont="1" applyFill="1" applyBorder="1" applyAlignment="1">
      <alignment horizontal="left" vertical="center" wrapText="1"/>
    </xf>
    <xf numFmtId="49" fontId="30" fillId="41" borderId="10" xfId="0" applyNumberFormat="1" applyFont="1" applyFill="1" applyBorder="1" applyAlignment="1">
      <alignment horizontal="left" vertical="center" wrapText="1"/>
    </xf>
    <xf numFmtId="49" fontId="25" fillId="36" borderId="10" xfId="0" applyNumberFormat="1" applyFont="1" applyFill="1" applyBorder="1" applyAlignment="1">
      <alignment horizontal="left" vertical="center"/>
    </xf>
    <xf numFmtId="0" fontId="32" fillId="0" borderId="0" xfId="0" applyFont="1"/>
    <xf numFmtId="0" fontId="32" fillId="45" borderId="0" xfId="0" applyFont="1" applyFill="1" applyAlignment="1">
      <alignment horizontal="center"/>
    </xf>
    <xf numFmtId="164" fontId="32" fillId="46" borderId="0" xfId="0" applyNumberFormat="1" applyFont="1" applyFill="1" applyAlignment="1">
      <alignment horizontal="center"/>
    </xf>
    <xf numFmtId="3" fontId="32" fillId="47" borderId="0" xfId="0" applyNumberFormat="1" applyFont="1" applyFill="1" applyAlignment="1">
      <alignment horizontal="center"/>
    </xf>
    <xf numFmtId="0" fontId="32" fillId="43" borderId="0" xfId="0" applyFont="1" applyFill="1"/>
    <xf numFmtId="0" fontId="29" fillId="43" borderId="0" xfId="0" applyFont="1" applyFill="1"/>
    <xf numFmtId="0" fontId="29" fillId="39" borderId="0" xfId="0" applyFont="1" applyFill="1"/>
    <xf numFmtId="0" fontId="29" fillId="41" borderId="0" xfId="0" applyFont="1" applyFill="1"/>
    <xf numFmtId="0" fontId="29" fillId="38" borderId="0" xfId="0" applyFont="1" applyFill="1"/>
    <xf numFmtId="0" fontId="29" fillId="48" borderId="0" xfId="0" applyFont="1" applyFill="1"/>
    <xf numFmtId="0" fontId="29" fillId="42" borderId="0" xfId="0" applyFont="1" applyFill="1"/>
    <xf numFmtId="0" fontId="29" fillId="37" borderId="0" xfId="0" applyFont="1" applyFill="1"/>
    <xf numFmtId="0" fontId="32" fillId="39" borderId="0" xfId="0" applyFont="1" applyFill="1"/>
    <xf numFmtId="166" fontId="18" fillId="42" borderId="10" xfId="0" applyNumberFormat="1" applyFont="1" applyFill="1" applyBorder="1" applyAlignment="1">
      <alignment horizontal="center" vertical="center" wrapText="1"/>
    </xf>
    <xf numFmtId="166" fontId="18" fillId="37" borderId="10" xfId="0" applyNumberFormat="1" applyFont="1" applyFill="1" applyBorder="1" applyAlignment="1">
      <alignment horizontal="center" vertical="center" wrapText="1"/>
    </xf>
    <xf numFmtId="166" fontId="26" fillId="42" borderId="0" xfId="44" applyNumberFormat="1" applyFont="1" applyFill="1"/>
    <xf numFmtId="166" fontId="26" fillId="37" borderId="0" xfId="44" applyNumberFormat="1" applyFont="1" applyFill="1"/>
    <xf numFmtId="164" fontId="26" fillId="39" borderId="0" xfId="44" applyNumberFormat="1" applyFont="1" applyFill="1"/>
    <xf numFmtId="164" fontId="25" fillId="43" borderId="0" xfId="44" applyNumberFormat="1" applyFont="1" applyFill="1"/>
    <xf numFmtId="164" fontId="25" fillId="47" borderId="0" xfId="44" applyNumberFormat="1" applyFont="1" applyFill="1" applyAlignment="1">
      <alignment horizontal="center"/>
    </xf>
    <xf numFmtId="164" fontId="25" fillId="46" borderId="0" xfId="44" applyNumberFormat="1" applyFont="1" applyFill="1" applyAlignment="1">
      <alignment horizontal="center"/>
    </xf>
    <xf numFmtId="164" fontId="25" fillId="45" borderId="0" xfId="44" applyNumberFormat="1" applyFont="1" applyFill="1" applyAlignment="1">
      <alignment horizontal="center"/>
    </xf>
    <xf numFmtId="43" fontId="27" fillId="39" borderId="10" xfId="44" applyFont="1" applyFill="1" applyBorder="1" applyAlignment="1">
      <alignment horizontal="center" vertical="center"/>
    </xf>
    <xf numFmtId="0" fontId="19" fillId="44" borderId="10" xfId="0" applyFont="1" applyFill="1" applyBorder="1" applyAlignment="1">
      <alignment horizontal="center" vertical="center" wrapText="1"/>
    </xf>
    <xf numFmtId="3" fontId="19" fillId="44" borderId="10" xfId="0" applyNumberFormat="1" applyFont="1" applyFill="1" applyBorder="1" applyAlignment="1">
      <alignment horizontal="center" vertical="center" wrapText="1"/>
    </xf>
    <xf numFmtId="165" fontId="29" fillId="44" borderId="0" xfId="0" applyNumberFormat="1" applyFont="1" applyFill="1"/>
    <xf numFmtId="164" fontId="26" fillId="44" borderId="0" xfId="44" applyNumberFormat="1" applyFont="1" applyFill="1"/>
    <xf numFmtId="165" fontId="16" fillId="44" borderId="0" xfId="0" applyNumberFormat="1" applyFont="1" applyFill="1"/>
    <xf numFmtId="165" fontId="34" fillId="44" borderId="10" xfId="0" applyNumberFormat="1" applyFont="1" applyFill="1" applyBorder="1" applyAlignment="1">
      <alignment horizontal="center" vertical="center" wrapText="1"/>
    </xf>
    <xf numFmtId="3" fontId="34" fillId="44" borderId="10" xfId="0" applyNumberFormat="1" applyFont="1" applyFill="1" applyBorder="1" applyAlignment="1">
      <alignment horizontal="center" vertical="center" wrapText="1"/>
    </xf>
    <xf numFmtId="0" fontId="34" fillId="44" borderId="10" xfId="0" applyFont="1" applyFill="1" applyBorder="1" applyAlignment="1">
      <alignment horizontal="center" vertical="center" wrapText="1"/>
    </xf>
    <xf numFmtId="165" fontId="36" fillId="44" borderId="0" xfId="0" applyNumberFormat="1" applyFont="1" applyFill="1"/>
    <xf numFmtId="165" fontId="35" fillId="44" borderId="0" xfId="0" applyNumberFormat="1" applyFont="1" applyFill="1"/>
    <xf numFmtId="164" fontId="38" fillId="44" borderId="0" xfId="44" applyNumberFormat="1" applyFont="1" applyFill="1"/>
    <xf numFmtId="3" fontId="37" fillId="49" borderId="0" xfId="0" applyNumberFormat="1" applyFont="1" applyFill="1"/>
    <xf numFmtId="49" fontId="19" fillId="49" borderId="10" xfId="0" applyNumberFormat="1" applyFont="1" applyFill="1" applyBorder="1" applyAlignment="1">
      <alignment horizontal="center" vertical="center" wrapText="1"/>
    </xf>
    <xf numFmtId="14" fontId="19" fillId="49" borderId="10" xfId="0" applyNumberFormat="1" applyFont="1" applyFill="1" applyBorder="1" applyAlignment="1">
      <alignment horizontal="center" vertical="center" wrapText="1"/>
    </xf>
    <xf numFmtId="3" fontId="21" fillId="49" borderId="10" xfId="0" applyNumberFormat="1" applyFont="1" applyFill="1" applyBorder="1" applyAlignment="1">
      <alignment horizontal="center" vertical="center"/>
    </xf>
    <xf numFmtId="3" fontId="20" fillId="49" borderId="10" xfId="0" applyNumberFormat="1" applyFont="1" applyFill="1" applyBorder="1" applyAlignment="1">
      <alignment horizontal="center" vertical="center"/>
    </xf>
    <xf numFmtId="3" fontId="28" fillId="49" borderId="10" xfId="0" applyNumberFormat="1" applyFont="1" applyFill="1" applyBorder="1" applyAlignment="1">
      <alignment horizontal="center" vertical="center"/>
    </xf>
    <xf numFmtId="3" fontId="32" fillId="49" borderId="0" xfId="0" applyNumberFormat="1" applyFont="1" applyFill="1"/>
    <xf numFmtId="3" fontId="33" fillId="49" borderId="0" xfId="0" applyNumberFormat="1" applyFont="1" applyFill="1"/>
    <xf numFmtId="0" fontId="0" fillId="49" borderId="0" xfId="0" applyFill="1"/>
    <xf numFmtId="49" fontId="18" fillId="50" borderId="10" xfId="0" applyNumberFormat="1" applyFont="1" applyFill="1" applyBorder="1" applyAlignment="1">
      <alignment horizontal="left" vertical="center"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4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0000000}"/>
    <cellStyle name="Normal 3" xfId="43" xr:uid="{00000000-0005-0000-0000-000021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一般 2" xfId="45" xr:uid="{0371B080-63E8-4D1B-BA45-0E2F7A248446}"/>
  </cellStyles>
  <dxfs count="0"/>
  <tableStyles count="0" defaultTableStyle="TableStyleMedium9" defaultPivotStyle="PivotStyleLight16"/>
  <colors>
    <mruColors>
      <color rgb="FFFFFFCC"/>
      <color rgb="FFFFFF66"/>
      <color rgb="FFFFC97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CJ93"/>
  <sheetViews>
    <sheetView showGridLines="0" tabSelected="1" topLeftCell="E1" zoomScale="115" zoomScaleNormal="115" workbookViewId="0">
      <pane xSplit="24" ySplit="2" topLeftCell="AC3" activePane="bottomRight" state="frozen"/>
      <selection activeCell="E1" sqref="E1"/>
      <selection pane="topRight" activeCell="AC1" sqref="AC1"/>
      <selection pane="bottomLeft" activeCell="E3" sqref="E3"/>
      <selection pane="bottomRight" activeCell="AN6" sqref="AN6"/>
    </sheetView>
  </sheetViews>
  <sheetFormatPr defaultColWidth="10.85546875" defaultRowHeight="15"/>
  <cols>
    <col min="1" max="1" width="6.42578125" customWidth="1"/>
    <col min="2" max="2" width="6.7109375" hidden="1" customWidth="1"/>
    <col min="3" max="3" width="16.7109375" customWidth="1"/>
    <col min="4" max="4" width="7.85546875" customWidth="1"/>
    <col min="5" max="5" width="16.42578125" customWidth="1"/>
    <col min="6" max="6" width="16.7109375" style="38" hidden="1" customWidth="1"/>
    <col min="7" max="18" width="5.42578125" style="5" hidden="1" customWidth="1"/>
    <col min="19" max="22" width="6.28515625" style="6" hidden="1" customWidth="1"/>
    <col min="23" max="23" width="8.7109375" style="6" hidden="1" customWidth="1"/>
    <col min="24" max="24" width="8" style="7" hidden="1" customWidth="1"/>
    <col min="25" max="25" width="7.85546875" style="7" hidden="1" customWidth="1"/>
    <col min="26" max="26" width="7.7109375" style="7" hidden="1" customWidth="1"/>
    <col min="27" max="27" width="8.5703125" style="7" hidden="1" customWidth="1"/>
    <col min="28" max="28" width="9" style="7" hidden="1" customWidth="1"/>
    <col min="29" max="31" width="6.42578125" style="93" customWidth="1"/>
    <col min="32" max="40" width="6.42578125" style="88" customWidth="1"/>
    <col min="41" max="44" width="7.140625" style="13" customWidth="1"/>
    <col min="45" max="45" width="7.140625" style="14" customWidth="1"/>
    <col min="46" max="50" width="8" style="2" customWidth="1"/>
    <col min="51" max="62" width="7.140625" style="4" hidden="1" customWidth="1"/>
    <col min="63" max="66" width="7.42578125" style="1" hidden="1" customWidth="1"/>
    <col min="67" max="67" width="8" style="1" hidden="1" customWidth="1"/>
    <col min="68" max="72" width="7.42578125" style="10" hidden="1" customWidth="1"/>
    <col min="73" max="77" width="7.42578125" style="11" hidden="1" customWidth="1"/>
    <col min="78" max="82" width="7.42578125" style="12" hidden="1" customWidth="1"/>
    <col min="83" max="83" width="10.140625" style="13" hidden="1" customWidth="1"/>
    <col min="84" max="84" width="7.140625" style="42" customWidth="1"/>
    <col min="85" max="85" width="8.140625" style="103" customWidth="1"/>
    <col min="86" max="86" width="9.85546875" style="103" customWidth="1"/>
    <col min="87" max="87" width="10.85546875" hidden="1" customWidth="1"/>
    <col min="88" max="88" width="23.140625" customWidth="1"/>
  </cols>
  <sheetData>
    <row r="1" spans="1:88">
      <c r="CG1" s="95">
        <f>CG93</f>
        <v>9193</v>
      </c>
      <c r="CH1" s="95">
        <f>CH93</f>
        <v>178687.22</v>
      </c>
    </row>
    <row r="2" spans="1:88" s="9" customFormat="1" ht="38.450000000000003" customHeight="1">
      <c r="A2" s="16" t="s">
        <v>0</v>
      </c>
      <c r="B2" s="16" t="s">
        <v>83</v>
      </c>
      <c r="C2" s="16" t="s">
        <v>84</v>
      </c>
      <c r="D2" s="16" t="s">
        <v>85</v>
      </c>
      <c r="E2" s="16" t="s">
        <v>86</v>
      </c>
      <c r="F2" s="16" t="s">
        <v>1</v>
      </c>
      <c r="G2" s="17" t="s">
        <v>121</v>
      </c>
      <c r="H2" s="17" t="s">
        <v>122</v>
      </c>
      <c r="I2" s="17" t="s">
        <v>123</v>
      </c>
      <c r="J2" s="17" t="s">
        <v>124</v>
      </c>
      <c r="K2" s="17" t="s">
        <v>125</v>
      </c>
      <c r="L2" s="17" t="s">
        <v>126</v>
      </c>
      <c r="M2" s="17" t="s">
        <v>127</v>
      </c>
      <c r="N2" s="17" t="s">
        <v>128</v>
      </c>
      <c r="O2" s="17" t="s">
        <v>129</v>
      </c>
      <c r="P2" s="17" t="s">
        <v>130</v>
      </c>
      <c r="Q2" s="17" t="s">
        <v>131</v>
      </c>
      <c r="R2" s="17" t="s">
        <v>115</v>
      </c>
      <c r="S2" s="18" t="s">
        <v>116</v>
      </c>
      <c r="T2" s="18" t="s">
        <v>117</v>
      </c>
      <c r="U2" s="18" t="s">
        <v>118</v>
      </c>
      <c r="V2" s="18" t="s">
        <v>119</v>
      </c>
      <c r="W2" s="18" t="s">
        <v>120</v>
      </c>
      <c r="X2" s="19" t="s">
        <v>132</v>
      </c>
      <c r="Y2" s="19" t="s">
        <v>133</v>
      </c>
      <c r="Z2" s="19" t="s">
        <v>134</v>
      </c>
      <c r="AA2" s="19" t="s">
        <v>135</v>
      </c>
      <c r="AB2" s="19" t="s">
        <v>136</v>
      </c>
      <c r="AC2" s="89" t="s">
        <v>255</v>
      </c>
      <c r="AD2" s="89" t="s">
        <v>256</v>
      </c>
      <c r="AE2" s="89" t="s">
        <v>257</v>
      </c>
      <c r="AF2" s="20" t="s">
        <v>258</v>
      </c>
      <c r="AG2" s="20" t="s">
        <v>259</v>
      </c>
      <c r="AH2" s="20" t="s">
        <v>260</v>
      </c>
      <c r="AI2" s="20" t="s">
        <v>261</v>
      </c>
      <c r="AJ2" s="20" t="s">
        <v>262</v>
      </c>
      <c r="AK2" s="20" t="s">
        <v>263</v>
      </c>
      <c r="AL2" s="20" t="s">
        <v>264</v>
      </c>
      <c r="AM2" s="20" t="s">
        <v>265</v>
      </c>
      <c r="AN2" s="20" t="s">
        <v>266</v>
      </c>
      <c r="AO2" s="21" t="s">
        <v>213</v>
      </c>
      <c r="AP2" s="21" t="s">
        <v>214</v>
      </c>
      <c r="AQ2" s="21" t="s">
        <v>215</v>
      </c>
      <c r="AR2" s="21" t="s">
        <v>216</v>
      </c>
      <c r="AS2" s="21" t="s">
        <v>217</v>
      </c>
      <c r="AT2" s="22" t="s">
        <v>218</v>
      </c>
      <c r="AU2" s="22" t="s">
        <v>219</v>
      </c>
      <c r="AV2" s="22" t="s">
        <v>220</v>
      </c>
      <c r="AW2" s="22" t="s">
        <v>221</v>
      </c>
      <c r="AX2" s="22" t="s">
        <v>222</v>
      </c>
      <c r="AY2" s="23" t="s">
        <v>223</v>
      </c>
      <c r="AZ2" s="23" t="s">
        <v>224</v>
      </c>
      <c r="BA2" s="23" t="s">
        <v>225</v>
      </c>
      <c r="BB2" s="23" t="s">
        <v>226</v>
      </c>
      <c r="BC2" s="23" t="s">
        <v>227</v>
      </c>
      <c r="BD2" s="23" t="s">
        <v>228</v>
      </c>
      <c r="BE2" s="23" t="s">
        <v>229</v>
      </c>
      <c r="BF2" s="23" t="s">
        <v>230</v>
      </c>
      <c r="BG2" s="23" t="s">
        <v>231</v>
      </c>
      <c r="BH2" s="23" t="s">
        <v>232</v>
      </c>
      <c r="BI2" s="23" t="s">
        <v>233</v>
      </c>
      <c r="BJ2" s="23" t="s">
        <v>234</v>
      </c>
      <c r="BK2" s="24" t="s">
        <v>235</v>
      </c>
      <c r="BL2" s="24" t="s">
        <v>236</v>
      </c>
      <c r="BM2" s="24" t="s">
        <v>237</v>
      </c>
      <c r="BN2" s="24" t="s">
        <v>238</v>
      </c>
      <c r="BO2" s="24" t="s">
        <v>239</v>
      </c>
      <c r="BP2" s="25" t="s">
        <v>240</v>
      </c>
      <c r="BQ2" s="25" t="s">
        <v>241</v>
      </c>
      <c r="BR2" s="25" t="s">
        <v>242</v>
      </c>
      <c r="BS2" s="25" t="s">
        <v>243</v>
      </c>
      <c r="BT2" s="25" t="s">
        <v>244</v>
      </c>
      <c r="BU2" s="26" t="s">
        <v>245</v>
      </c>
      <c r="BV2" s="26" t="s">
        <v>246</v>
      </c>
      <c r="BW2" s="26" t="s">
        <v>247</v>
      </c>
      <c r="BX2" s="26" t="s">
        <v>248</v>
      </c>
      <c r="BY2" s="26" t="s">
        <v>249</v>
      </c>
      <c r="BZ2" s="27" t="s">
        <v>250</v>
      </c>
      <c r="CA2" s="27" t="s">
        <v>251</v>
      </c>
      <c r="CB2" s="27" t="s">
        <v>252</v>
      </c>
      <c r="CC2" s="27" t="s">
        <v>253</v>
      </c>
      <c r="CD2" s="27" t="s">
        <v>254</v>
      </c>
      <c r="CE2" s="28" t="s">
        <v>91</v>
      </c>
      <c r="CF2" s="41" t="s">
        <v>267</v>
      </c>
      <c r="CG2" s="96" t="s">
        <v>148</v>
      </c>
      <c r="CH2" s="97" t="s">
        <v>149</v>
      </c>
      <c r="CI2" s="29" t="s">
        <v>87</v>
      </c>
      <c r="CJ2" s="8" t="s">
        <v>137</v>
      </c>
    </row>
    <row r="3" spans="1:88" s="15" customFormat="1" ht="22.5">
      <c r="A3" s="35" t="s">
        <v>150</v>
      </c>
      <c r="B3" s="35" t="s">
        <v>151</v>
      </c>
      <c r="C3" s="35" t="s">
        <v>152</v>
      </c>
      <c r="D3" s="35" t="s">
        <v>63</v>
      </c>
      <c r="E3" s="35" t="s">
        <v>64</v>
      </c>
      <c r="F3" s="35" t="s">
        <v>3</v>
      </c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43">
        <f t="shared" ref="S3:S65" si="0">SUBTOTAL(9,G3:I3)</f>
        <v>0</v>
      </c>
      <c r="T3" s="32">
        <f t="shared" ref="T3:T53" si="1">SUM(J3:L3)</f>
        <v>0</v>
      </c>
      <c r="U3" s="32">
        <f t="shared" ref="U3:U53" si="2">SUM(M3:O3)</f>
        <v>0</v>
      </c>
      <c r="V3" s="32">
        <f t="shared" ref="V3:V53" si="3">SUM(P3:R3)</f>
        <v>0</v>
      </c>
      <c r="W3" s="32">
        <f t="shared" ref="W3:W53" si="4">SUM(S3:V3)</f>
        <v>0</v>
      </c>
      <c r="X3" s="49">
        <f t="shared" ref="X3:X65" si="5">S3*CE3</f>
        <v>0</v>
      </c>
      <c r="Y3" s="49">
        <f t="shared" ref="Y3:Y65" si="6">T3*CE3</f>
        <v>0</v>
      </c>
      <c r="Z3" s="49">
        <f t="shared" ref="Z3:Z65" si="7">U3*CE3</f>
        <v>0</v>
      </c>
      <c r="AA3" s="49">
        <f t="shared" ref="AA3:AA65" si="8">V3*CE3</f>
        <v>0</v>
      </c>
      <c r="AB3" s="49">
        <f t="shared" ref="AB3:AB63" si="9">SUBTOTAL(9,X3:AA3)</f>
        <v>0</v>
      </c>
      <c r="AC3" s="91"/>
      <c r="AD3" s="91"/>
      <c r="AE3" s="91"/>
      <c r="AF3" s="84"/>
      <c r="AG3" s="84"/>
      <c r="AH3" s="84"/>
      <c r="AI3" s="84"/>
      <c r="AJ3" s="84"/>
      <c r="AK3" s="84"/>
      <c r="AL3" s="84"/>
      <c r="AM3" s="84"/>
      <c r="AN3" s="84"/>
      <c r="AO3" s="52">
        <f>SUM(AC3:AE3)</f>
        <v>0</v>
      </c>
      <c r="AP3" s="52">
        <f>SUM(AF3:AH3)</f>
        <v>0</v>
      </c>
      <c r="AQ3" s="52">
        <f>SUM(AI3:AK3)</f>
        <v>0</v>
      </c>
      <c r="AR3" s="52">
        <f>SUM(AL3:AN3)</f>
        <v>0</v>
      </c>
      <c r="AS3" s="52">
        <f>SUM(AO3:AR3)</f>
        <v>0</v>
      </c>
      <c r="AT3" s="53">
        <f t="shared" ref="AT3:AT34" si="10">(AO3*CE3)*1.02</f>
        <v>0</v>
      </c>
      <c r="AU3" s="53">
        <f t="shared" ref="AU3:AU34" si="11">(AP3*CE3)*1.02</f>
        <v>0</v>
      </c>
      <c r="AV3" s="53">
        <f t="shared" ref="AV3:AV34" si="12">(AQ3*CE3)*1.02</f>
        <v>0</v>
      </c>
      <c r="AW3" s="53">
        <f t="shared" ref="AW3:AW34" si="13">(AR3*CE3)*1.02</f>
        <v>0</v>
      </c>
      <c r="AX3" s="53">
        <f>SUM(AT3:AW3)</f>
        <v>0</v>
      </c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33">
        <f t="shared" ref="BK3:BK4" si="14">SUBTOTAL(9,AY3:BA3)</f>
        <v>0</v>
      </c>
      <c r="BL3" s="33">
        <f t="shared" ref="BL3:BL4" si="15">SUBTOTAL(9,BB3:BD3)</f>
        <v>0</v>
      </c>
      <c r="BM3" s="33">
        <f t="shared" ref="BM3:BM4" si="16">SUBTOTAL(9,BE3:BG3)</f>
        <v>0</v>
      </c>
      <c r="BN3" s="33">
        <f t="shared" ref="BN3:BN4" si="17">SUBTOTAL(9,BH3:BJ3)</f>
        <v>0</v>
      </c>
      <c r="BO3" s="33">
        <f t="shared" ref="BO3" si="18">SUM(BK3:BN3)</f>
        <v>0</v>
      </c>
      <c r="BP3" s="34">
        <f t="shared" ref="BP3" si="19">(BK3*CF3)</f>
        <v>0</v>
      </c>
      <c r="BQ3" s="34">
        <f t="shared" ref="BQ3" si="20">(BL3*CF3)</f>
        <v>0</v>
      </c>
      <c r="BR3" s="34">
        <f t="shared" ref="BR3" si="21">(BM3*CF3)</f>
        <v>0</v>
      </c>
      <c r="BS3" s="34">
        <f t="shared" ref="BS3" si="22">(BN3*CF3)</f>
        <v>0</v>
      </c>
      <c r="BT3" s="34">
        <f t="shared" ref="BT3:BT4" si="23">SUBTOTAL(9,BP3:BS3)</f>
        <v>0</v>
      </c>
      <c r="BU3" s="74">
        <f t="shared" ref="BU3:BU4" si="24">BP3-X3</f>
        <v>0</v>
      </c>
      <c r="BV3" s="74">
        <f t="shared" ref="BV3:BV4" si="25">BQ3-Y3</f>
        <v>0</v>
      </c>
      <c r="BW3" s="74">
        <f t="shared" ref="BW3:BW4" si="26">BR3-Z3</f>
        <v>0</v>
      </c>
      <c r="BX3" s="74">
        <f t="shared" ref="BX3:BX4" si="27">BS3-AA3</f>
        <v>0</v>
      </c>
      <c r="BY3" s="74">
        <f t="shared" ref="BY3:BY4" si="28">SUM(BU3:BX3)</f>
        <v>0</v>
      </c>
      <c r="BZ3" s="75">
        <f t="shared" ref="BZ3:BZ4" si="29">(BP3-AT3)</f>
        <v>0</v>
      </c>
      <c r="CA3" s="75">
        <f t="shared" ref="CA3:CA4" si="30">(BQ3-AU3)</f>
        <v>0</v>
      </c>
      <c r="CB3" s="75">
        <f t="shared" ref="CB3:CB4" si="31">(BR3-AV3)</f>
        <v>0</v>
      </c>
      <c r="CC3" s="75">
        <f t="shared" ref="CC3:CC4" si="32">(BS3-AW3)</f>
        <v>0</v>
      </c>
      <c r="CD3" s="75">
        <f t="shared" ref="CD3:CD4" si="33">SUM(BZ3:CC3)</f>
        <v>0</v>
      </c>
      <c r="CE3" s="44">
        <v>0</v>
      </c>
      <c r="CF3" s="83">
        <v>11.93</v>
      </c>
      <c r="CG3" s="98">
        <v>0</v>
      </c>
      <c r="CH3" s="99">
        <f t="shared" ref="CH3:CH65" si="34">+CG3*CF3</f>
        <v>0</v>
      </c>
      <c r="CI3" s="46" t="s">
        <v>88</v>
      </c>
      <c r="CJ3" s="48"/>
    </row>
    <row r="4" spans="1:88" s="15" customFormat="1" ht="22.5">
      <c r="A4" s="35" t="s">
        <v>150</v>
      </c>
      <c r="B4" s="35" t="s">
        <v>151</v>
      </c>
      <c r="C4" s="35" t="s">
        <v>152</v>
      </c>
      <c r="D4" s="35" t="s">
        <v>153</v>
      </c>
      <c r="E4" s="35" t="s">
        <v>154</v>
      </c>
      <c r="F4" s="35" t="s">
        <v>7</v>
      </c>
      <c r="G4" s="36">
        <v>50</v>
      </c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43">
        <f t="shared" si="0"/>
        <v>50</v>
      </c>
      <c r="T4" s="32">
        <f t="shared" si="1"/>
        <v>0</v>
      </c>
      <c r="U4" s="32">
        <f t="shared" si="2"/>
        <v>0</v>
      </c>
      <c r="V4" s="32">
        <f t="shared" si="3"/>
        <v>0</v>
      </c>
      <c r="W4" s="32">
        <f t="shared" si="4"/>
        <v>50</v>
      </c>
      <c r="X4" s="49">
        <f t="shared" si="5"/>
        <v>1407</v>
      </c>
      <c r="Y4" s="49">
        <f t="shared" si="6"/>
        <v>0</v>
      </c>
      <c r="Z4" s="49">
        <f t="shared" si="7"/>
        <v>0</v>
      </c>
      <c r="AA4" s="49">
        <f t="shared" si="8"/>
        <v>0</v>
      </c>
      <c r="AB4" s="49">
        <f t="shared" si="9"/>
        <v>1407</v>
      </c>
      <c r="AC4" s="91"/>
      <c r="AD4" s="91"/>
      <c r="AE4" s="91"/>
      <c r="AF4" s="84"/>
      <c r="AG4" s="84"/>
      <c r="AH4" s="84"/>
      <c r="AI4" s="84"/>
      <c r="AJ4" s="84">
        <v>25</v>
      </c>
      <c r="AK4" s="84">
        <v>25</v>
      </c>
      <c r="AL4" s="84"/>
      <c r="AM4" s="84"/>
      <c r="AN4" s="84">
        <v>50</v>
      </c>
      <c r="AO4" s="52">
        <f>SUM(AC4:AE4)</f>
        <v>0</v>
      </c>
      <c r="AP4" s="52">
        <f>SUM(AF4:AH4)</f>
        <v>0</v>
      </c>
      <c r="AQ4" s="52">
        <f>SUM(AI4:AK4)</f>
        <v>50</v>
      </c>
      <c r="AR4" s="52">
        <f>SUM(AL4:AN4)</f>
        <v>50</v>
      </c>
      <c r="AS4" s="52">
        <f>SUM(AO4:AR4)</f>
        <v>100</v>
      </c>
      <c r="AT4" s="53">
        <f t="shared" si="10"/>
        <v>0</v>
      </c>
      <c r="AU4" s="53">
        <f t="shared" si="11"/>
        <v>0</v>
      </c>
      <c r="AV4" s="53">
        <f t="shared" si="12"/>
        <v>1435.14</v>
      </c>
      <c r="AW4" s="53">
        <f t="shared" si="13"/>
        <v>1435.14</v>
      </c>
      <c r="AX4" s="53">
        <f>SUM(AT4:AW4)</f>
        <v>2870.28</v>
      </c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33">
        <f t="shared" si="14"/>
        <v>0</v>
      </c>
      <c r="BL4" s="33">
        <f t="shared" si="15"/>
        <v>0</v>
      </c>
      <c r="BM4" s="33">
        <f t="shared" si="16"/>
        <v>0</v>
      </c>
      <c r="BN4" s="33">
        <f t="shared" si="17"/>
        <v>0</v>
      </c>
      <c r="BO4" s="33">
        <f t="shared" ref="BO4:BO67" si="35">SUM(BK4:BN4)</f>
        <v>0</v>
      </c>
      <c r="BP4" s="34">
        <f t="shared" ref="BP4:BP67" si="36">(BK4*CF4)</f>
        <v>0</v>
      </c>
      <c r="BQ4" s="34">
        <f t="shared" ref="BQ4:BQ67" si="37">(BL4*CF4)</f>
        <v>0</v>
      </c>
      <c r="BR4" s="34">
        <f t="shared" ref="BR4:BR67" si="38">(BM4*CF4)</f>
        <v>0</v>
      </c>
      <c r="BS4" s="34">
        <f t="shared" ref="BS4:BS67" si="39">(BN4*CF4)</f>
        <v>0</v>
      </c>
      <c r="BT4" s="34">
        <f t="shared" si="23"/>
        <v>0</v>
      </c>
      <c r="BU4" s="74">
        <f t="shared" si="24"/>
        <v>-1407</v>
      </c>
      <c r="BV4" s="74">
        <f t="shared" si="25"/>
        <v>0</v>
      </c>
      <c r="BW4" s="74">
        <f t="shared" si="26"/>
        <v>0</v>
      </c>
      <c r="BX4" s="74">
        <f t="shared" si="27"/>
        <v>0</v>
      </c>
      <c r="BY4" s="74">
        <f t="shared" si="28"/>
        <v>-1407</v>
      </c>
      <c r="BZ4" s="75">
        <f t="shared" si="29"/>
        <v>0</v>
      </c>
      <c r="CA4" s="75">
        <f t="shared" si="30"/>
        <v>0</v>
      </c>
      <c r="CB4" s="75">
        <f t="shared" si="31"/>
        <v>-1435.14</v>
      </c>
      <c r="CC4" s="75">
        <f t="shared" si="32"/>
        <v>-1435.14</v>
      </c>
      <c r="CD4" s="75">
        <f t="shared" si="33"/>
        <v>-2870.28</v>
      </c>
      <c r="CE4" s="44">
        <v>28.14</v>
      </c>
      <c r="CF4" s="83">
        <v>28.7</v>
      </c>
      <c r="CG4" s="98">
        <v>100</v>
      </c>
      <c r="CH4" s="99">
        <f t="shared" si="34"/>
        <v>2870</v>
      </c>
      <c r="CI4" s="46" t="s">
        <v>88</v>
      </c>
      <c r="CJ4" s="48"/>
    </row>
    <row r="5" spans="1:88" s="15" customFormat="1" ht="22.5">
      <c r="A5" s="35" t="s">
        <v>150</v>
      </c>
      <c r="B5" s="35" t="s">
        <v>151</v>
      </c>
      <c r="C5" s="35" t="s">
        <v>152</v>
      </c>
      <c r="D5" s="35" t="s">
        <v>155</v>
      </c>
      <c r="E5" s="35" t="s">
        <v>156</v>
      </c>
      <c r="F5" s="35" t="s">
        <v>2</v>
      </c>
      <c r="G5" s="31"/>
      <c r="H5" s="31"/>
      <c r="I5" s="31"/>
      <c r="J5" s="31"/>
      <c r="K5" s="31"/>
      <c r="L5" s="36">
        <v>50</v>
      </c>
      <c r="M5" s="31"/>
      <c r="N5" s="31"/>
      <c r="O5" s="31"/>
      <c r="P5" s="31"/>
      <c r="Q5" s="31"/>
      <c r="R5" s="36">
        <v>75</v>
      </c>
      <c r="S5" s="43">
        <f t="shared" si="0"/>
        <v>0</v>
      </c>
      <c r="T5" s="32">
        <f t="shared" si="1"/>
        <v>50</v>
      </c>
      <c r="U5" s="32">
        <f t="shared" si="2"/>
        <v>0</v>
      </c>
      <c r="V5" s="32">
        <f t="shared" si="3"/>
        <v>75</v>
      </c>
      <c r="W5" s="32">
        <f t="shared" si="4"/>
        <v>125</v>
      </c>
      <c r="X5" s="49">
        <f t="shared" si="5"/>
        <v>0</v>
      </c>
      <c r="Y5" s="49">
        <f t="shared" si="6"/>
        <v>599</v>
      </c>
      <c r="Z5" s="49">
        <f t="shared" si="7"/>
        <v>0</v>
      </c>
      <c r="AA5" s="49">
        <f t="shared" si="8"/>
        <v>898.5</v>
      </c>
      <c r="AB5" s="49">
        <f t="shared" si="9"/>
        <v>1497.5</v>
      </c>
      <c r="AC5" s="91"/>
      <c r="AD5" s="91"/>
      <c r="AE5" s="91"/>
      <c r="AF5" s="84">
        <v>25</v>
      </c>
      <c r="AG5" s="84">
        <v>25</v>
      </c>
      <c r="AH5" s="84"/>
      <c r="AI5" s="84"/>
      <c r="AJ5" s="84"/>
      <c r="AK5" s="84"/>
      <c r="AL5" s="84"/>
      <c r="AM5" s="84"/>
      <c r="AN5" s="84"/>
      <c r="AO5" s="52">
        <f>SUM(AC5:AE5)</f>
        <v>0</v>
      </c>
      <c r="AP5" s="52">
        <f>SUM(AF5:AH5)</f>
        <v>50</v>
      </c>
      <c r="AQ5" s="52">
        <f>SUM(AI5:AK5)</f>
        <v>0</v>
      </c>
      <c r="AR5" s="52">
        <f>SUM(AL5:AN5)</f>
        <v>0</v>
      </c>
      <c r="AS5" s="52">
        <f>SUM(AO5:AR5)</f>
        <v>50</v>
      </c>
      <c r="AT5" s="53">
        <f t="shared" si="10"/>
        <v>0</v>
      </c>
      <c r="AU5" s="53">
        <f t="shared" si="11"/>
        <v>610.98</v>
      </c>
      <c r="AV5" s="53">
        <f t="shared" si="12"/>
        <v>0</v>
      </c>
      <c r="AW5" s="53">
        <f t="shared" si="13"/>
        <v>0</v>
      </c>
      <c r="AX5" s="53">
        <f>SUM(AT5:AW5)</f>
        <v>610.98</v>
      </c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33">
        <f t="shared" ref="BK5:BK68" si="40">SUBTOTAL(9,AY5:BA5)</f>
        <v>0</v>
      </c>
      <c r="BL5" s="33">
        <f t="shared" ref="BL5:BL68" si="41">SUBTOTAL(9,BB5:BD5)</f>
        <v>0</v>
      </c>
      <c r="BM5" s="33">
        <f t="shared" ref="BM5:BM68" si="42">SUBTOTAL(9,BE5:BG5)</f>
        <v>0</v>
      </c>
      <c r="BN5" s="33">
        <f t="shared" ref="BN5:BN68" si="43">SUBTOTAL(9,BH5:BJ5)</f>
        <v>0</v>
      </c>
      <c r="BO5" s="33">
        <f t="shared" si="35"/>
        <v>0</v>
      </c>
      <c r="BP5" s="34">
        <f t="shared" si="36"/>
        <v>0</v>
      </c>
      <c r="BQ5" s="34">
        <f t="shared" si="37"/>
        <v>0</v>
      </c>
      <c r="BR5" s="34">
        <f t="shared" si="38"/>
        <v>0</v>
      </c>
      <c r="BS5" s="34">
        <f t="shared" si="39"/>
        <v>0</v>
      </c>
      <c r="BT5" s="34">
        <f t="shared" ref="BT5:BT68" si="44">SUBTOTAL(9,BP5:BS5)</f>
        <v>0</v>
      </c>
      <c r="BU5" s="74">
        <f t="shared" ref="BU5:BU68" si="45">BP5-X5</f>
        <v>0</v>
      </c>
      <c r="BV5" s="74">
        <f t="shared" ref="BV5:BV68" si="46">BQ5-Y5</f>
        <v>-599</v>
      </c>
      <c r="BW5" s="74">
        <f t="shared" ref="BW5:BW68" si="47">BR5-Z5</f>
        <v>0</v>
      </c>
      <c r="BX5" s="74">
        <f t="shared" ref="BX5:BX68" si="48">BS5-AA5</f>
        <v>-898.5</v>
      </c>
      <c r="BY5" s="74">
        <f t="shared" ref="BY5:BY68" si="49">SUM(BU5:BX5)</f>
        <v>-1497.5</v>
      </c>
      <c r="BZ5" s="75">
        <f t="shared" ref="BZ5:BZ68" si="50">(BP5-AT5)</f>
        <v>0</v>
      </c>
      <c r="CA5" s="75">
        <f t="shared" ref="CA5:CA68" si="51">(BQ5-AU5)</f>
        <v>-610.98</v>
      </c>
      <c r="CB5" s="75">
        <f t="shared" ref="CB5:CB68" si="52">(BR5-AV5)</f>
        <v>0</v>
      </c>
      <c r="CC5" s="75">
        <f t="shared" ref="CC5:CC68" si="53">(BS5-AW5)</f>
        <v>0</v>
      </c>
      <c r="CD5" s="75">
        <f t="shared" ref="CD5:CD68" si="54">SUM(BZ5:CC5)</f>
        <v>-610.98</v>
      </c>
      <c r="CE5" s="44">
        <v>11.98</v>
      </c>
      <c r="CF5" s="83">
        <v>12.22</v>
      </c>
      <c r="CG5" s="98">
        <v>150</v>
      </c>
      <c r="CH5" s="99">
        <f t="shared" si="34"/>
        <v>1833</v>
      </c>
      <c r="CI5" s="46" t="s">
        <v>88</v>
      </c>
      <c r="CJ5" s="48"/>
    </row>
    <row r="6" spans="1:88" s="15" customFormat="1" ht="22.5">
      <c r="A6" s="35" t="s">
        <v>150</v>
      </c>
      <c r="B6" s="35" t="s">
        <v>151</v>
      </c>
      <c r="C6" s="35" t="s">
        <v>152</v>
      </c>
      <c r="D6" s="35" t="s">
        <v>157</v>
      </c>
      <c r="E6" s="35" t="s">
        <v>158</v>
      </c>
      <c r="F6" s="35" t="s">
        <v>2</v>
      </c>
      <c r="G6" s="31"/>
      <c r="H6" s="31"/>
      <c r="I6" s="31"/>
      <c r="J6" s="31"/>
      <c r="K6" s="31"/>
      <c r="L6" s="36">
        <v>50</v>
      </c>
      <c r="M6" s="31"/>
      <c r="N6" s="31"/>
      <c r="O6" s="31"/>
      <c r="P6" s="31"/>
      <c r="Q6" s="31"/>
      <c r="R6" s="31"/>
      <c r="S6" s="43">
        <f t="shared" si="0"/>
        <v>0</v>
      </c>
      <c r="T6" s="32">
        <f t="shared" si="1"/>
        <v>50</v>
      </c>
      <c r="U6" s="32">
        <f t="shared" si="2"/>
        <v>0</v>
      </c>
      <c r="V6" s="32">
        <f t="shared" si="3"/>
        <v>0</v>
      </c>
      <c r="W6" s="32">
        <f t="shared" si="4"/>
        <v>50</v>
      </c>
      <c r="X6" s="49">
        <f t="shared" si="5"/>
        <v>0</v>
      </c>
      <c r="Y6" s="49">
        <f t="shared" si="6"/>
        <v>647</v>
      </c>
      <c r="Z6" s="49">
        <f t="shared" si="7"/>
        <v>0</v>
      </c>
      <c r="AA6" s="49">
        <f t="shared" si="8"/>
        <v>0</v>
      </c>
      <c r="AB6" s="49">
        <f t="shared" si="9"/>
        <v>647</v>
      </c>
      <c r="AC6" s="91"/>
      <c r="AD6" s="91"/>
      <c r="AE6" s="91"/>
      <c r="AF6" s="84">
        <v>25</v>
      </c>
      <c r="AG6" s="84"/>
      <c r="AH6" s="84">
        <v>25</v>
      </c>
      <c r="AI6" s="84"/>
      <c r="AJ6" s="84"/>
      <c r="AK6" s="84"/>
      <c r="AL6" s="84"/>
      <c r="AM6" s="84"/>
      <c r="AN6" s="84"/>
      <c r="AO6" s="52">
        <f>SUM(AC6:AE6)</f>
        <v>0</v>
      </c>
      <c r="AP6" s="52">
        <f>SUM(AF6:AH6)</f>
        <v>50</v>
      </c>
      <c r="AQ6" s="52">
        <f>SUM(AI6:AK6)</f>
        <v>0</v>
      </c>
      <c r="AR6" s="52">
        <f>SUM(AL6:AN6)</f>
        <v>0</v>
      </c>
      <c r="AS6" s="52">
        <f>SUM(AO6:AR6)</f>
        <v>50</v>
      </c>
      <c r="AT6" s="53">
        <f t="shared" si="10"/>
        <v>0</v>
      </c>
      <c r="AU6" s="53">
        <f t="shared" si="11"/>
        <v>659.94</v>
      </c>
      <c r="AV6" s="53">
        <f t="shared" si="12"/>
        <v>0</v>
      </c>
      <c r="AW6" s="53">
        <f t="shared" si="13"/>
        <v>0</v>
      </c>
      <c r="AX6" s="53">
        <f>SUM(AT6:AW6)</f>
        <v>659.94</v>
      </c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33">
        <f t="shared" si="40"/>
        <v>0</v>
      </c>
      <c r="BL6" s="33">
        <f t="shared" si="41"/>
        <v>0</v>
      </c>
      <c r="BM6" s="33">
        <f t="shared" si="42"/>
        <v>0</v>
      </c>
      <c r="BN6" s="33">
        <f t="shared" si="43"/>
        <v>0</v>
      </c>
      <c r="BO6" s="33">
        <f t="shared" si="35"/>
        <v>0</v>
      </c>
      <c r="BP6" s="34">
        <f t="shared" si="36"/>
        <v>0</v>
      </c>
      <c r="BQ6" s="34">
        <f t="shared" si="37"/>
        <v>0</v>
      </c>
      <c r="BR6" s="34">
        <f t="shared" si="38"/>
        <v>0</v>
      </c>
      <c r="BS6" s="34">
        <f t="shared" si="39"/>
        <v>0</v>
      </c>
      <c r="BT6" s="34">
        <f t="shared" si="44"/>
        <v>0</v>
      </c>
      <c r="BU6" s="74">
        <f t="shared" si="45"/>
        <v>0</v>
      </c>
      <c r="BV6" s="74">
        <f t="shared" si="46"/>
        <v>-647</v>
      </c>
      <c r="BW6" s="74">
        <f t="shared" si="47"/>
        <v>0</v>
      </c>
      <c r="BX6" s="74">
        <f t="shared" si="48"/>
        <v>0</v>
      </c>
      <c r="BY6" s="74">
        <f t="shared" si="49"/>
        <v>-647</v>
      </c>
      <c r="BZ6" s="75">
        <f t="shared" si="50"/>
        <v>0</v>
      </c>
      <c r="CA6" s="75">
        <f t="shared" si="51"/>
        <v>-659.94</v>
      </c>
      <c r="CB6" s="75">
        <f t="shared" si="52"/>
        <v>0</v>
      </c>
      <c r="CC6" s="75">
        <f t="shared" si="53"/>
        <v>0</v>
      </c>
      <c r="CD6" s="75">
        <f t="shared" si="54"/>
        <v>-659.94</v>
      </c>
      <c r="CE6" s="44">
        <v>12.94</v>
      </c>
      <c r="CF6" s="83">
        <v>13.2</v>
      </c>
      <c r="CG6" s="98">
        <v>50</v>
      </c>
      <c r="CH6" s="99">
        <f t="shared" si="34"/>
        <v>660</v>
      </c>
      <c r="CI6" s="46" t="s">
        <v>90</v>
      </c>
      <c r="CJ6" s="48"/>
    </row>
    <row r="7" spans="1:88" s="15" customFormat="1" ht="33.75">
      <c r="A7" s="35" t="s">
        <v>150</v>
      </c>
      <c r="B7" s="35" t="s">
        <v>151</v>
      </c>
      <c r="C7" s="35" t="s">
        <v>152</v>
      </c>
      <c r="D7" s="35" t="s">
        <v>159</v>
      </c>
      <c r="E7" s="35" t="s">
        <v>160</v>
      </c>
      <c r="F7" s="35" t="s">
        <v>2</v>
      </c>
      <c r="G7" s="31"/>
      <c r="H7" s="31"/>
      <c r="I7" s="31"/>
      <c r="J7" s="31"/>
      <c r="K7" s="31"/>
      <c r="L7" s="36">
        <v>125</v>
      </c>
      <c r="M7" s="31"/>
      <c r="N7" s="31"/>
      <c r="O7" s="31"/>
      <c r="P7" s="36">
        <v>50</v>
      </c>
      <c r="Q7" s="31"/>
      <c r="R7" s="36">
        <v>50</v>
      </c>
      <c r="S7" s="43">
        <f t="shared" si="0"/>
        <v>0</v>
      </c>
      <c r="T7" s="32">
        <f t="shared" si="1"/>
        <v>125</v>
      </c>
      <c r="U7" s="32">
        <f t="shared" si="2"/>
        <v>0</v>
      </c>
      <c r="V7" s="32">
        <f t="shared" si="3"/>
        <v>100</v>
      </c>
      <c r="W7" s="32">
        <f t="shared" si="4"/>
        <v>225</v>
      </c>
      <c r="X7" s="49">
        <f t="shared" si="5"/>
        <v>0</v>
      </c>
      <c r="Y7" s="49">
        <f t="shared" si="6"/>
        <v>1497.5</v>
      </c>
      <c r="Z7" s="49">
        <f t="shared" si="7"/>
        <v>0</v>
      </c>
      <c r="AA7" s="49">
        <f t="shared" si="8"/>
        <v>1198</v>
      </c>
      <c r="AB7" s="49">
        <f t="shared" si="9"/>
        <v>2695.5</v>
      </c>
      <c r="AC7" s="91"/>
      <c r="AD7" s="91">
        <v>25</v>
      </c>
      <c r="AE7" s="91">
        <v>25</v>
      </c>
      <c r="AF7" s="84">
        <v>25</v>
      </c>
      <c r="AG7" s="84">
        <v>50</v>
      </c>
      <c r="AH7" s="84">
        <v>50</v>
      </c>
      <c r="AI7" s="84">
        <v>0</v>
      </c>
      <c r="AJ7" s="84">
        <v>0</v>
      </c>
      <c r="AK7" s="84">
        <v>0</v>
      </c>
      <c r="AL7" s="84"/>
      <c r="AM7" s="84"/>
      <c r="AN7" s="84">
        <v>0</v>
      </c>
      <c r="AO7" s="52">
        <f>SUM(AC7:AE7)</f>
        <v>50</v>
      </c>
      <c r="AP7" s="52">
        <f>SUM(AF7:AH7)</f>
        <v>125</v>
      </c>
      <c r="AQ7" s="52">
        <f>SUM(AI7:AK7)</f>
        <v>0</v>
      </c>
      <c r="AR7" s="52">
        <f>SUM(AL7:AN7)</f>
        <v>0</v>
      </c>
      <c r="AS7" s="52">
        <f>SUM(AO7:AR7)</f>
        <v>175</v>
      </c>
      <c r="AT7" s="53">
        <f t="shared" si="10"/>
        <v>610.98</v>
      </c>
      <c r="AU7" s="53">
        <f t="shared" si="11"/>
        <v>1527.45</v>
      </c>
      <c r="AV7" s="53">
        <f t="shared" si="12"/>
        <v>0</v>
      </c>
      <c r="AW7" s="53">
        <f t="shared" si="13"/>
        <v>0</v>
      </c>
      <c r="AX7" s="53">
        <f>SUM(AT7:AW7)</f>
        <v>2138.4300000000003</v>
      </c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33">
        <f t="shared" si="40"/>
        <v>0</v>
      </c>
      <c r="BL7" s="33">
        <f t="shared" si="41"/>
        <v>0</v>
      </c>
      <c r="BM7" s="33">
        <f t="shared" si="42"/>
        <v>0</v>
      </c>
      <c r="BN7" s="33">
        <f t="shared" si="43"/>
        <v>0</v>
      </c>
      <c r="BO7" s="33">
        <f t="shared" si="35"/>
        <v>0</v>
      </c>
      <c r="BP7" s="34">
        <f t="shared" si="36"/>
        <v>0</v>
      </c>
      <c r="BQ7" s="34">
        <f t="shared" si="37"/>
        <v>0</v>
      </c>
      <c r="BR7" s="34">
        <f t="shared" si="38"/>
        <v>0</v>
      </c>
      <c r="BS7" s="34">
        <f t="shared" si="39"/>
        <v>0</v>
      </c>
      <c r="BT7" s="34">
        <f t="shared" si="44"/>
        <v>0</v>
      </c>
      <c r="BU7" s="74">
        <f t="shared" si="45"/>
        <v>0</v>
      </c>
      <c r="BV7" s="74">
        <f t="shared" si="46"/>
        <v>-1497.5</v>
      </c>
      <c r="BW7" s="74">
        <f t="shared" si="47"/>
        <v>0</v>
      </c>
      <c r="BX7" s="74">
        <f t="shared" si="48"/>
        <v>-1198</v>
      </c>
      <c r="BY7" s="74">
        <f t="shared" si="49"/>
        <v>-2695.5</v>
      </c>
      <c r="BZ7" s="75">
        <f t="shared" si="50"/>
        <v>-610.98</v>
      </c>
      <c r="CA7" s="75">
        <f t="shared" si="51"/>
        <v>-1527.45</v>
      </c>
      <c r="CB7" s="75">
        <f t="shared" si="52"/>
        <v>0</v>
      </c>
      <c r="CC7" s="75">
        <f t="shared" si="53"/>
        <v>0</v>
      </c>
      <c r="CD7" s="75">
        <f t="shared" si="54"/>
        <v>-2138.4300000000003</v>
      </c>
      <c r="CE7" s="44">
        <v>11.98</v>
      </c>
      <c r="CF7" s="83">
        <v>12.22</v>
      </c>
      <c r="CG7" s="98">
        <v>275</v>
      </c>
      <c r="CH7" s="99">
        <f t="shared" si="34"/>
        <v>3360.5</v>
      </c>
      <c r="CI7" s="46" t="s">
        <v>88</v>
      </c>
      <c r="CJ7" s="48"/>
    </row>
    <row r="8" spans="1:88" s="15" customFormat="1" ht="22.5">
      <c r="A8" s="35" t="s">
        <v>150</v>
      </c>
      <c r="B8" s="35" t="s">
        <v>151</v>
      </c>
      <c r="C8" s="35" t="s">
        <v>152</v>
      </c>
      <c r="D8" s="35" t="s">
        <v>144</v>
      </c>
      <c r="E8" s="35" t="s">
        <v>145</v>
      </c>
      <c r="F8" s="35" t="s">
        <v>2</v>
      </c>
      <c r="G8" s="31"/>
      <c r="H8" s="31"/>
      <c r="I8" s="31"/>
      <c r="J8" s="36">
        <v>25</v>
      </c>
      <c r="K8" s="36">
        <v>25</v>
      </c>
      <c r="L8" s="31"/>
      <c r="M8" s="31"/>
      <c r="N8" s="31"/>
      <c r="O8" s="36">
        <v>50</v>
      </c>
      <c r="P8" s="36">
        <v>25</v>
      </c>
      <c r="Q8" s="31"/>
      <c r="R8" s="36">
        <v>50</v>
      </c>
      <c r="S8" s="43">
        <f t="shared" si="0"/>
        <v>0</v>
      </c>
      <c r="T8" s="32">
        <f t="shared" si="1"/>
        <v>50</v>
      </c>
      <c r="U8" s="32">
        <f t="shared" si="2"/>
        <v>50</v>
      </c>
      <c r="V8" s="32">
        <f t="shared" si="3"/>
        <v>75</v>
      </c>
      <c r="W8" s="32">
        <f t="shared" si="4"/>
        <v>175</v>
      </c>
      <c r="X8" s="49">
        <f t="shared" si="5"/>
        <v>0</v>
      </c>
      <c r="Y8" s="49">
        <f t="shared" si="6"/>
        <v>656.5</v>
      </c>
      <c r="Z8" s="49">
        <f t="shared" si="7"/>
        <v>656.5</v>
      </c>
      <c r="AA8" s="49">
        <f t="shared" si="8"/>
        <v>984.75000000000011</v>
      </c>
      <c r="AB8" s="49">
        <f t="shared" si="9"/>
        <v>2297.75</v>
      </c>
      <c r="AC8" s="91"/>
      <c r="AD8" s="91">
        <v>25</v>
      </c>
      <c r="AE8" s="91"/>
      <c r="AF8" s="84"/>
      <c r="AG8" s="84">
        <v>25</v>
      </c>
      <c r="AH8" s="84"/>
      <c r="AI8" s="84"/>
      <c r="AJ8" s="84">
        <v>25</v>
      </c>
      <c r="AK8" s="84"/>
      <c r="AL8" s="84"/>
      <c r="AM8" s="84"/>
      <c r="AN8" s="84"/>
      <c r="AO8" s="52">
        <f t="shared" ref="AO8:AO71" si="55">SUM(AC8:AE8)</f>
        <v>25</v>
      </c>
      <c r="AP8" s="52">
        <f t="shared" ref="AP8:AP71" si="56">SUM(AF8:AH8)</f>
        <v>25</v>
      </c>
      <c r="AQ8" s="52">
        <f t="shared" ref="AQ8:AQ71" si="57">SUM(AI8:AK8)</f>
        <v>25</v>
      </c>
      <c r="AR8" s="52">
        <f t="shared" ref="AR8:AR71" si="58">SUM(AL8:AN8)</f>
        <v>0</v>
      </c>
      <c r="AS8" s="52">
        <f t="shared" ref="AS8:AS71" si="59">SUM(AO8:AR8)</f>
        <v>75</v>
      </c>
      <c r="AT8" s="53">
        <f t="shared" si="10"/>
        <v>334.815</v>
      </c>
      <c r="AU8" s="53">
        <f t="shared" si="11"/>
        <v>334.815</v>
      </c>
      <c r="AV8" s="53">
        <f t="shared" si="12"/>
        <v>334.815</v>
      </c>
      <c r="AW8" s="53">
        <f t="shared" si="13"/>
        <v>0</v>
      </c>
      <c r="AX8" s="53">
        <f t="shared" ref="AX8:AX71" si="60">SUM(AT8:AW8)</f>
        <v>1004.4449999999999</v>
      </c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33">
        <f t="shared" si="40"/>
        <v>0</v>
      </c>
      <c r="BL8" s="33">
        <f t="shared" si="41"/>
        <v>0</v>
      </c>
      <c r="BM8" s="33">
        <f t="shared" si="42"/>
        <v>0</v>
      </c>
      <c r="BN8" s="33">
        <f t="shared" si="43"/>
        <v>0</v>
      </c>
      <c r="BO8" s="33">
        <f t="shared" si="35"/>
        <v>0</v>
      </c>
      <c r="BP8" s="34">
        <f t="shared" si="36"/>
        <v>0</v>
      </c>
      <c r="BQ8" s="34">
        <f t="shared" si="37"/>
        <v>0</v>
      </c>
      <c r="BR8" s="34">
        <f t="shared" si="38"/>
        <v>0</v>
      </c>
      <c r="BS8" s="34">
        <f t="shared" si="39"/>
        <v>0</v>
      </c>
      <c r="BT8" s="34">
        <f t="shared" si="44"/>
        <v>0</v>
      </c>
      <c r="BU8" s="74">
        <f t="shared" si="45"/>
        <v>0</v>
      </c>
      <c r="BV8" s="74">
        <f t="shared" si="46"/>
        <v>-656.5</v>
      </c>
      <c r="BW8" s="74">
        <f t="shared" si="47"/>
        <v>-656.5</v>
      </c>
      <c r="BX8" s="74">
        <f t="shared" si="48"/>
        <v>-984.75000000000011</v>
      </c>
      <c r="BY8" s="74">
        <f t="shared" si="49"/>
        <v>-2297.75</v>
      </c>
      <c r="BZ8" s="75">
        <f t="shared" si="50"/>
        <v>-334.815</v>
      </c>
      <c r="CA8" s="75">
        <f t="shared" si="51"/>
        <v>-334.815</v>
      </c>
      <c r="CB8" s="75">
        <f t="shared" si="52"/>
        <v>-334.815</v>
      </c>
      <c r="CC8" s="75">
        <f t="shared" si="53"/>
        <v>0</v>
      </c>
      <c r="CD8" s="75">
        <f t="shared" si="54"/>
        <v>-1004.4449999999999</v>
      </c>
      <c r="CE8" s="44">
        <v>13.13</v>
      </c>
      <c r="CF8" s="83">
        <v>13.39</v>
      </c>
      <c r="CG8" s="98">
        <v>75</v>
      </c>
      <c r="CH8" s="99">
        <f t="shared" si="34"/>
        <v>1004.25</v>
      </c>
      <c r="CI8" s="46" t="s">
        <v>88</v>
      </c>
      <c r="CJ8" s="48"/>
    </row>
    <row r="9" spans="1:88" s="15" customFormat="1" ht="22.5">
      <c r="A9" s="35" t="s">
        <v>150</v>
      </c>
      <c r="B9" s="35" t="s">
        <v>151</v>
      </c>
      <c r="C9" s="35" t="s">
        <v>152</v>
      </c>
      <c r="D9" s="35" t="s">
        <v>161</v>
      </c>
      <c r="E9" s="35" t="s">
        <v>162</v>
      </c>
      <c r="F9" s="35" t="s">
        <v>2</v>
      </c>
      <c r="G9" s="31"/>
      <c r="H9" s="31"/>
      <c r="I9" s="31"/>
      <c r="J9" s="31"/>
      <c r="K9" s="31"/>
      <c r="L9" s="36">
        <v>75</v>
      </c>
      <c r="M9" s="31"/>
      <c r="N9" s="31"/>
      <c r="O9" s="31"/>
      <c r="P9" s="31"/>
      <c r="Q9" s="36">
        <v>25</v>
      </c>
      <c r="R9" s="31"/>
      <c r="S9" s="43">
        <f t="shared" si="0"/>
        <v>0</v>
      </c>
      <c r="T9" s="32">
        <f t="shared" si="1"/>
        <v>75</v>
      </c>
      <c r="U9" s="32">
        <f t="shared" si="2"/>
        <v>0</v>
      </c>
      <c r="V9" s="32">
        <f t="shared" si="3"/>
        <v>25</v>
      </c>
      <c r="W9" s="32">
        <f t="shared" si="4"/>
        <v>100</v>
      </c>
      <c r="X9" s="49">
        <f t="shared" si="5"/>
        <v>0</v>
      </c>
      <c r="Y9" s="49">
        <f t="shared" si="6"/>
        <v>1115.25</v>
      </c>
      <c r="Z9" s="49">
        <f t="shared" si="7"/>
        <v>0</v>
      </c>
      <c r="AA9" s="49">
        <f t="shared" si="8"/>
        <v>371.75</v>
      </c>
      <c r="AB9" s="49">
        <f t="shared" si="9"/>
        <v>1487</v>
      </c>
      <c r="AC9" s="91"/>
      <c r="AD9" s="91">
        <v>25</v>
      </c>
      <c r="AE9" s="91"/>
      <c r="AF9" s="84"/>
      <c r="AG9" s="84">
        <v>25</v>
      </c>
      <c r="AH9" s="84">
        <v>25</v>
      </c>
      <c r="AI9" s="84"/>
      <c r="AJ9" s="84">
        <v>25</v>
      </c>
      <c r="AK9" s="84"/>
      <c r="AL9" s="84"/>
      <c r="AM9" s="84"/>
      <c r="AN9" s="84"/>
      <c r="AO9" s="52">
        <f t="shared" si="55"/>
        <v>25</v>
      </c>
      <c r="AP9" s="52">
        <f t="shared" si="56"/>
        <v>50</v>
      </c>
      <c r="AQ9" s="52">
        <f t="shared" si="57"/>
        <v>25</v>
      </c>
      <c r="AR9" s="52">
        <f t="shared" si="58"/>
        <v>0</v>
      </c>
      <c r="AS9" s="52">
        <f t="shared" si="59"/>
        <v>100</v>
      </c>
      <c r="AT9" s="53">
        <f t="shared" si="10"/>
        <v>379.185</v>
      </c>
      <c r="AU9" s="53">
        <f t="shared" si="11"/>
        <v>758.37</v>
      </c>
      <c r="AV9" s="53">
        <f t="shared" si="12"/>
        <v>379.185</v>
      </c>
      <c r="AW9" s="53">
        <f t="shared" si="13"/>
        <v>0</v>
      </c>
      <c r="AX9" s="53">
        <f t="shared" si="60"/>
        <v>1516.74</v>
      </c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33">
        <f t="shared" si="40"/>
        <v>0</v>
      </c>
      <c r="BL9" s="33">
        <f t="shared" si="41"/>
        <v>0</v>
      </c>
      <c r="BM9" s="33">
        <f t="shared" si="42"/>
        <v>0</v>
      </c>
      <c r="BN9" s="33">
        <f t="shared" si="43"/>
        <v>0</v>
      </c>
      <c r="BO9" s="33">
        <f t="shared" si="35"/>
        <v>0</v>
      </c>
      <c r="BP9" s="34">
        <f t="shared" si="36"/>
        <v>0</v>
      </c>
      <c r="BQ9" s="34">
        <f t="shared" si="37"/>
        <v>0</v>
      </c>
      <c r="BR9" s="34">
        <f t="shared" si="38"/>
        <v>0</v>
      </c>
      <c r="BS9" s="34">
        <f t="shared" si="39"/>
        <v>0</v>
      </c>
      <c r="BT9" s="34">
        <f t="shared" si="44"/>
        <v>0</v>
      </c>
      <c r="BU9" s="74">
        <f t="shared" si="45"/>
        <v>0</v>
      </c>
      <c r="BV9" s="74">
        <f t="shared" si="46"/>
        <v>-1115.25</v>
      </c>
      <c r="BW9" s="74">
        <f t="shared" si="47"/>
        <v>0</v>
      </c>
      <c r="BX9" s="74">
        <f t="shared" si="48"/>
        <v>-371.75</v>
      </c>
      <c r="BY9" s="74">
        <f t="shared" si="49"/>
        <v>-1487</v>
      </c>
      <c r="BZ9" s="75">
        <f t="shared" si="50"/>
        <v>-379.185</v>
      </c>
      <c r="CA9" s="75">
        <f t="shared" si="51"/>
        <v>-758.37</v>
      </c>
      <c r="CB9" s="75">
        <f t="shared" si="52"/>
        <v>-379.185</v>
      </c>
      <c r="CC9" s="75">
        <f t="shared" si="53"/>
        <v>0</v>
      </c>
      <c r="CD9" s="75">
        <f t="shared" si="54"/>
        <v>-1516.74</v>
      </c>
      <c r="CE9" s="44">
        <v>14.87</v>
      </c>
      <c r="CF9" s="83">
        <v>15.17</v>
      </c>
      <c r="CG9" s="98">
        <v>100</v>
      </c>
      <c r="CH9" s="99">
        <f t="shared" si="34"/>
        <v>1517</v>
      </c>
      <c r="CI9" s="46" t="s">
        <v>88</v>
      </c>
      <c r="CJ9" s="48"/>
    </row>
    <row r="10" spans="1:88" s="15" customFormat="1" ht="22.5">
      <c r="A10" s="35" t="s">
        <v>150</v>
      </c>
      <c r="B10" s="35" t="s">
        <v>151</v>
      </c>
      <c r="C10" s="35" t="s">
        <v>152</v>
      </c>
      <c r="D10" s="35" t="s">
        <v>163</v>
      </c>
      <c r="E10" s="35" t="s">
        <v>164</v>
      </c>
      <c r="F10" s="35" t="s">
        <v>2</v>
      </c>
      <c r="G10" s="31"/>
      <c r="H10" s="31"/>
      <c r="I10" s="36">
        <v>25</v>
      </c>
      <c r="J10" s="31"/>
      <c r="K10" s="31"/>
      <c r="L10" s="31"/>
      <c r="M10" s="31"/>
      <c r="N10" s="31"/>
      <c r="O10" s="31"/>
      <c r="P10" s="31"/>
      <c r="Q10" s="31"/>
      <c r="R10" s="31"/>
      <c r="S10" s="43">
        <f t="shared" si="0"/>
        <v>25</v>
      </c>
      <c r="T10" s="32">
        <f t="shared" si="1"/>
        <v>0</v>
      </c>
      <c r="U10" s="32">
        <f t="shared" si="2"/>
        <v>0</v>
      </c>
      <c r="V10" s="32">
        <f t="shared" si="3"/>
        <v>0</v>
      </c>
      <c r="W10" s="32">
        <f t="shared" si="4"/>
        <v>25</v>
      </c>
      <c r="X10" s="49">
        <f t="shared" si="5"/>
        <v>918</v>
      </c>
      <c r="Y10" s="49">
        <f t="shared" si="6"/>
        <v>0</v>
      </c>
      <c r="Z10" s="49">
        <f t="shared" si="7"/>
        <v>0</v>
      </c>
      <c r="AA10" s="49">
        <f t="shared" si="8"/>
        <v>0</v>
      </c>
      <c r="AB10" s="49">
        <f t="shared" si="9"/>
        <v>918</v>
      </c>
      <c r="AC10" s="91"/>
      <c r="AD10" s="91"/>
      <c r="AE10" s="91">
        <v>25</v>
      </c>
      <c r="AF10" s="84"/>
      <c r="AG10" s="84"/>
      <c r="AH10" s="84"/>
      <c r="AI10" s="84"/>
      <c r="AJ10" s="84"/>
      <c r="AK10" s="84"/>
      <c r="AL10" s="84"/>
      <c r="AM10" s="84"/>
      <c r="AN10" s="84"/>
      <c r="AO10" s="52">
        <f t="shared" si="55"/>
        <v>25</v>
      </c>
      <c r="AP10" s="52">
        <f t="shared" si="56"/>
        <v>0</v>
      </c>
      <c r="AQ10" s="52">
        <f t="shared" si="57"/>
        <v>0</v>
      </c>
      <c r="AR10" s="52">
        <f t="shared" si="58"/>
        <v>0</v>
      </c>
      <c r="AS10" s="52">
        <f t="shared" si="59"/>
        <v>25</v>
      </c>
      <c r="AT10" s="53">
        <f t="shared" si="10"/>
        <v>936.36</v>
      </c>
      <c r="AU10" s="53">
        <f t="shared" si="11"/>
        <v>0</v>
      </c>
      <c r="AV10" s="53">
        <f t="shared" si="12"/>
        <v>0</v>
      </c>
      <c r="AW10" s="53">
        <f t="shared" si="13"/>
        <v>0</v>
      </c>
      <c r="AX10" s="53">
        <f t="shared" si="60"/>
        <v>936.36</v>
      </c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33">
        <f t="shared" si="40"/>
        <v>0</v>
      </c>
      <c r="BL10" s="33">
        <f t="shared" si="41"/>
        <v>0</v>
      </c>
      <c r="BM10" s="33">
        <f t="shared" si="42"/>
        <v>0</v>
      </c>
      <c r="BN10" s="33">
        <f t="shared" si="43"/>
        <v>0</v>
      </c>
      <c r="BO10" s="33">
        <f t="shared" si="35"/>
        <v>0</v>
      </c>
      <c r="BP10" s="34">
        <f t="shared" si="36"/>
        <v>0</v>
      </c>
      <c r="BQ10" s="34">
        <f t="shared" si="37"/>
        <v>0</v>
      </c>
      <c r="BR10" s="34">
        <f t="shared" si="38"/>
        <v>0</v>
      </c>
      <c r="BS10" s="34">
        <f t="shared" si="39"/>
        <v>0</v>
      </c>
      <c r="BT10" s="34">
        <f t="shared" si="44"/>
        <v>0</v>
      </c>
      <c r="BU10" s="74">
        <f t="shared" si="45"/>
        <v>-918</v>
      </c>
      <c r="BV10" s="74">
        <f t="shared" si="46"/>
        <v>0</v>
      </c>
      <c r="BW10" s="74">
        <f t="shared" si="47"/>
        <v>0</v>
      </c>
      <c r="BX10" s="74">
        <f t="shared" si="48"/>
        <v>0</v>
      </c>
      <c r="BY10" s="74">
        <f t="shared" si="49"/>
        <v>-918</v>
      </c>
      <c r="BZ10" s="75">
        <f t="shared" si="50"/>
        <v>-936.36</v>
      </c>
      <c r="CA10" s="75">
        <f t="shared" si="51"/>
        <v>0</v>
      </c>
      <c r="CB10" s="75">
        <f t="shared" si="52"/>
        <v>0</v>
      </c>
      <c r="CC10" s="75">
        <f t="shared" si="53"/>
        <v>0</v>
      </c>
      <c r="CD10" s="75">
        <f t="shared" si="54"/>
        <v>-936.36</v>
      </c>
      <c r="CE10" s="44">
        <v>36.72</v>
      </c>
      <c r="CF10" s="83">
        <v>37.450000000000003</v>
      </c>
      <c r="CG10" s="98">
        <v>25</v>
      </c>
      <c r="CH10" s="99">
        <f t="shared" si="34"/>
        <v>936.25000000000011</v>
      </c>
      <c r="CI10" s="46" t="s">
        <v>88</v>
      </c>
      <c r="CJ10" s="48"/>
    </row>
    <row r="11" spans="1:88" s="15" customFormat="1" ht="33.75">
      <c r="A11" s="35" t="s">
        <v>150</v>
      </c>
      <c r="B11" s="35" t="s">
        <v>151</v>
      </c>
      <c r="C11" s="35" t="s">
        <v>152</v>
      </c>
      <c r="D11" s="35" t="s">
        <v>165</v>
      </c>
      <c r="E11" s="35" t="s">
        <v>166</v>
      </c>
      <c r="F11" s="35" t="s">
        <v>2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43">
        <f t="shared" si="0"/>
        <v>0</v>
      </c>
      <c r="T11" s="32">
        <f t="shared" si="1"/>
        <v>0</v>
      </c>
      <c r="U11" s="32">
        <f t="shared" si="2"/>
        <v>0</v>
      </c>
      <c r="V11" s="32">
        <f t="shared" si="3"/>
        <v>0</v>
      </c>
      <c r="W11" s="32">
        <f t="shared" si="4"/>
        <v>0</v>
      </c>
      <c r="X11" s="49">
        <f t="shared" si="5"/>
        <v>0</v>
      </c>
      <c r="Y11" s="49">
        <f t="shared" si="6"/>
        <v>0</v>
      </c>
      <c r="Z11" s="49">
        <f t="shared" si="7"/>
        <v>0</v>
      </c>
      <c r="AA11" s="49">
        <f t="shared" si="8"/>
        <v>0</v>
      </c>
      <c r="AB11" s="49">
        <f t="shared" si="9"/>
        <v>0</v>
      </c>
      <c r="AC11" s="91"/>
      <c r="AD11" s="91"/>
      <c r="AE11" s="91"/>
      <c r="AF11" s="84"/>
      <c r="AG11" s="84"/>
      <c r="AH11" s="84"/>
      <c r="AI11" s="84"/>
      <c r="AJ11" s="84"/>
      <c r="AK11" s="84"/>
      <c r="AL11" s="84"/>
      <c r="AM11" s="84"/>
      <c r="AN11" s="84"/>
      <c r="AO11" s="52">
        <f t="shared" si="55"/>
        <v>0</v>
      </c>
      <c r="AP11" s="52">
        <f t="shared" si="56"/>
        <v>0</v>
      </c>
      <c r="AQ11" s="52">
        <f t="shared" si="57"/>
        <v>0</v>
      </c>
      <c r="AR11" s="52">
        <f t="shared" si="58"/>
        <v>0</v>
      </c>
      <c r="AS11" s="52">
        <f t="shared" si="59"/>
        <v>0</v>
      </c>
      <c r="AT11" s="53">
        <f t="shared" si="10"/>
        <v>0</v>
      </c>
      <c r="AU11" s="53">
        <f t="shared" si="11"/>
        <v>0</v>
      </c>
      <c r="AV11" s="53">
        <f t="shared" si="12"/>
        <v>0</v>
      </c>
      <c r="AW11" s="53">
        <f t="shared" si="13"/>
        <v>0</v>
      </c>
      <c r="AX11" s="53">
        <f t="shared" si="60"/>
        <v>0</v>
      </c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33">
        <f t="shared" si="40"/>
        <v>0</v>
      </c>
      <c r="BL11" s="33">
        <f t="shared" si="41"/>
        <v>0</v>
      </c>
      <c r="BM11" s="33">
        <f t="shared" si="42"/>
        <v>0</v>
      </c>
      <c r="BN11" s="33">
        <f t="shared" si="43"/>
        <v>0</v>
      </c>
      <c r="BO11" s="33">
        <f t="shared" si="35"/>
        <v>0</v>
      </c>
      <c r="BP11" s="34">
        <f t="shared" si="36"/>
        <v>0</v>
      </c>
      <c r="BQ11" s="34">
        <f t="shared" si="37"/>
        <v>0</v>
      </c>
      <c r="BR11" s="34">
        <f t="shared" si="38"/>
        <v>0</v>
      </c>
      <c r="BS11" s="34">
        <f t="shared" si="39"/>
        <v>0</v>
      </c>
      <c r="BT11" s="34">
        <f t="shared" si="44"/>
        <v>0</v>
      </c>
      <c r="BU11" s="74">
        <f t="shared" si="45"/>
        <v>0</v>
      </c>
      <c r="BV11" s="74">
        <f t="shared" si="46"/>
        <v>0</v>
      </c>
      <c r="BW11" s="74">
        <f t="shared" si="47"/>
        <v>0</v>
      </c>
      <c r="BX11" s="74">
        <f t="shared" si="48"/>
        <v>0</v>
      </c>
      <c r="BY11" s="74">
        <f t="shared" si="49"/>
        <v>0</v>
      </c>
      <c r="BZ11" s="75">
        <f t="shared" si="50"/>
        <v>0</v>
      </c>
      <c r="CA11" s="75">
        <f t="shared" si="51"/>
        <v>0</v>
      </c>
      <c r="CB11" s="75">
        <f t="shared" si="52"/>
        <v>0</v>
      </c>
      <c r="CC11" s="75">
        <f t="shared" si="53"/>
        <v>0</v>
      </c>
      <c r="CD11" s="75">
        <f t="shared" si="54"/>
        <v>0</v>
      </c>
      <c r="CE11" s="44">
        <v>0</v>
      </c>
      <c r="CF11" s="83">
        <v>16.28</v>
      </c>
      <c r="CG11" s="98">
        <v>0</v>
      </c>
      <c r="CH11" s="99">
        <f t="shared" si="34"/>
        <v>0</v>
      </c>
      <c r="CI11" s="46" t="s">
        <v>88</v>
      </c>
      <c r="CJ11" s="48"/>
    </row>
    <row r="12" spans="1:88" s="15" customFormat="1" ht="33.75">
      <c r="A12" s="35" t="s">
        <v>150</v>
      </c>
      <c r="B12" s="35" t="s">
        <v>151</v>
      </c>
      <c r="C12" s="35" t="s">
        <v>152</v>
      </c>
      <c r="D12" s="35" t="s">
        <v>167</v>
      </c>
      <c r="E12" s="35" t="s">
        <v>168</v>
      </c>
      <c r="F12" s="35" t="s">
        <v>2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43">
        <f t="shared" si="0"/>
        <v>0</v>
      </c>
      <c r="T12" s="32">
        <f t="shared" si="1"/>
        <v>0</v>
      </c>
      <c r="U12" s="32">
        <f t="shared" si="2"/>
        <v>0</v>
      </c>
      <c r="V12" s="32">
        <f t="shared" si="3"/>
        <v>0</v>
      </c>
      <c r="W12" s="32">
        <f t="shared" si="4"/>
        <v>0</v>
      </c>
      <c r="X12" s="49">
        <f t="shared" si="5"/>
        <v>0</v>
      </c>
      <c r="Y12" s="49">
        <f t="shared" si="6"/>
        <v>0</v>
      </c>
      <c r="Z12" s="49">
        <f t="shared" si="7"/>
        <v>0</v>
      </c>
      <c r="AA12" s="49">
        <f t="shared" si="8"/>
        <v>0</v>
      </c>
      <c r="AB12" s="49">
        <f t="shared" si="9"/>
        <v>0</v>
      </c>
      <c r="AC12" s="91"/>
      <c r="AD12" s="91"/>
      <c r="AE12" s="91"/>
      <c r="AF12" s="84"/>
      <c r="AG12" s="84"/>
      <c r="AH12" s="84"/>
      <c r="AI12" s="84"/>
      <c r="AJ12" s="84"/>
      <c r="AK12" s="84"/>
      <c r="AL12" s="84"/>
      <c r="AM12" s="84"/>
      <c r="AN12" s="84"/>
      <c r="AO12" s="52">
        <f t="shared" si="55"/>
        <v>0</v>
      </c>
      <c r="AP12" s="52">
        <f t="shared" si="56"/>
        <v>0</v>
      </c>
      <c r="AQ12" s="52">
        <f t="shared" si="57"/>
        <v>0</v>
      </c>
      <c r="AR12" s="52">
        <f t="shared" si="58"/>
        <v>0</v>
      </c>
      <c r="AS12" s="52">
        <f t="shared" si="59"/>
        <v>0</v>
      </c>
      <c r="AT12" s="53">
        <f t="shared" si="10"/>
        <v>0</v>
      </c>
      <c r="AU12" s="53">
        <f t="shared" si="11"/>
        <v>0</v>
      </c>
      <c r="AV12" s="53">
        <f t="shared" si="12"/>
        <v>0</v>
      </c>
      <c r="AW12" s="53">
        <f t="shared" si="13"/>
        <v>0</v>
      </c>
      <c r="AX12" s="53">
        <f t="shared" si="60"/>
        <v>0</v>
      </c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33">
        <f t="shared" si="40"/>
        <v>0</v>
      </c>
      <c r="BL12" s="33">
        <f t="shared" si="41"/>
        <v>0</v>
      </c>
      <c r="BM12" s="33">
        <f t="shared" si="42"/>
        <v>0</v>
      </c>
      <c r="BN12" s="33">
        <f t="shared" si="43"/>
        <v>0</v>
      </c>
      <c r="BO12" s="33">
        <f t="shared" si="35"/>
        <v>0</v>
      </c>
      <c r="BP12" s="34">
        <f t="shared" si="36"/>
        <v>0</v>
      </c>
      <c r="BQ12" s="34">
        <f t="shared" si="37"/>
        <v>0</v>
      </c>
      <c r="BR12" s="34">
        <f t="shared" si="38"/>
        <v>0</v>
      </c>
      <c r="BS12" s="34">
        <f t="shared" si="39"/>
        <v>0</v>
      </c>
      <c r="BT12" s="34">
        <f t="shared" si="44"/>
        <v>0</v>
      </c>
      <c r="BU12" s="74">
        <f t="shared" si="45"/>
        <v>0</v>
      </c>
      <c r="BV12" s="74">
        <f t="shared" si="46"/>
        <v>0</v>
      </c>
      <c r="BW12" s="74">
        <f t="shared" si="47"/>
        <v>0</v>
      </c>
      <c r="BX12" s="74">
        <f t="shared" si="48"/>
        <v>0</v>
      </c>
      <c r="BY12" s="74">
        <f t="shared" si="49"/>
        <v>0</v>
      </c>
      <c r="BZ12" s="75">
        <f t="shared" si="50"/>
        <v>0</v>
      </c>
      <c r="CA12" s="75">
        <f t="shared" si="51"/>
        <v>0</v>
      </c>
      <c r="CB12" s="75">
        <f t="shared" si="52"/>
        <v>0</v>
      </c>
      <c r="CC12" s="75">
        <f t="shared" si="53"/>
        <v>0</v>
      </c>
      <c r="CD12" s="75">
        <f t="shared" si="54"/>
        <v>0</v>
      </c>
      <c r="CE12" s="44"/>
      <c r="CF12" s="83">
        <v>13.59</v>
      </c>
      <c r="CG12" s="98">
        <v>0</v>
      </c>
      <c r="CH12" s="99">
        <f t="shared" si="34"/>
        <v>0</v>
      </c>
      <c r="CI12" s="46" t="s">
        <v>88</v>
      </c>
      <c r="CJ12" s="48"/>
    </row>
    <row r="13" spans="1:88" s="15" customFormat="1" ht="22.5">
      <c r="A13" s="35" t="s">
        <v>150</v>
      </c>
      <c r="B13" s="35" t="s">
        <v>151</v>
      </c>
      <c r="C13" s="35" t="s">
        <v>152</v>
      </c>
      <c r="D13" s="35" t="s">
        <v>146</v>
      </c>
      <c r="E13" s="35" t="s">
        <v>147</v>
      </c>
      <c r="F13" s="35" t="s">
        <v>2</v>
      </c>
      <c r="G13" s="31"/>
      <c r="H13" s="31"/>
      <c r="I13" s="31"/>
      <c r="J13" s="31"/>
      <c r="K13" s="31"/>
      <c r="L13" s="31"/>
      <c r="M13" s="31"/>
      <c r="N13" s="31"/>
      <c r="O13" s="31"/>
      <c r="P13" s="36">
        <v>25</v>
      </c>
      <c r="Q13" s="31"/>
      <c r="R13" s="31"/>
      <c r="S13" s="43">
        <f t="shared" si="0"/>
        <v>0</v>
      </c>
      <c r="T13" s="32">
        <f t="shared" si="1"/>
        <v>0</v>
      </c>
      <c r="U13" s="32">
        <f t="shared" si="2"/>
        <v>0</v>
      </c>
      <c r="V13" s="32">
        <f t="shared" si="3"/>
        <v>25</v>
      </c>
      <c r="W13" s="32">
        <f t="shared" si="4"/>
        <v>25</v>
      </c>
      <c r="X13" s="49">
        <f t="shared" si="5"/>
        <v>0</v>
      </c>
      <c r="Y13" s="49">
        <f t="shared" si="6"/>
        <v>0</v>
      </c>
      <c r="Z13" s="49">
        <f t="shared" si="7"/>
        <v>0</v>
      </c>
      <c r="AA13" s="49">
        <f t="shared" si="8"/>
        <v>0</v>
      </c>
      <c r="AB13" s="49">
        <f t="shared" si="9"/>
        <v>0</v>
      </c>
      <c r="AC13" s="91"/>
      <c r="AD13" s="91"/>
      <c r="AE13" s="91"/>
      <c r="AF13" s="84"/>
      <c r="AG13" s="84"/>
      <c r="AH13" s="84"/>
      <c r="AI13" s="84"/>
      <c r="AJ13" s="84"/>
      <c r="AK13" s="84"/>
      <c r="AL13" s="84"/>
      <c r="AM13" s="84"/>
      <c r="AN13" s="84"/>
      <c r="AO13" s="52">
        <f t="shared" si="55"/>
        <v>0</v>
      </c>
      <c r="AP13" s="52">
        <f t="shared" si="56"/>
        <v>0</v>
      </c>
      <c r="AQ13" s="52">
        <f t="shared" si="57"/>
        <v>0</v>
      </c>
      <c r="AR13" s="52">
        <f t="shared" si="58"/>
        <v>0</v>
      </c>
      <c r="AS13" s="52">
        <f t="shared" si="59"/>
        <v>0</v>
      </c>
      <c r="AT13" s="53">
        <f t="shared" si="10"/>
        <v>0</v>
      </c>
      <c r="AU13" s="53">
        <f t="shared" si="11"/>
        <v>0</v>
      </c>
      <c r="AV13" s="53">
        <f t="shared" si="12"/>
        <v>0</v>
      </c>
      <c r="AW13" s="53">
        <f t="shared" si="13"/>
        <v>0</v>
      </c>
      <c r="AX13" s="53">
        <f t="shared" si="60"/>
        <v>0</v>
      </c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33">
        <f t="shared" si="40"/>
        <v>0</v>
      </c>
      <c r="BL13" s="33">
        <f t="shared" si="41"/>
        <v>0</v>
      </c>
      <c r="BM13" s="33">
        <f t="shared" si="42"/>
        <v>0</v>
      </c>
      <c r="BN13" s="33">
        <f t="shared" si="43"/>
        <v>0</v>
      </c>
      <c r="BO13" s="33">
        <f t="shared" si="35"/>
        <v>0</v>
      </c>
      <c r="BP13" s="34">
        <f t="shared" si="36"/>
        <v>0</v>
      </c>
      <c r="BQ13" s="34">
        <f t="shared" si="37"/>
        <v>0</v>
      </c>
      <c r="BR13" s="34">
        <f t="shared" si="38"/>
        <v>0</v>
      </c>
      <c r="BS13" s="34">
        <f t="shared" si="39"/>
        <v>0</v>
      </c>
      <c r="BT13" s="34">
        <f t="shared" si="44"/>
        <v>0</v>
      </c>
      <c r="BU13" s="74">
        <f t="shared" si="45"/>
        <v>0</v>
      </c>
      <c r="BV13" s="74">
        <f t="shared" si="46"/>
        <v>0</v>
      </c>
      <c r="BW13" s="74">
        <f t="shared" si="47"/>
        <v>0</v>
      </c>
      <c r="BX13" s="74">
        <f t="shared" si="48"/>
        <v>0</v>
      </c>
      <c r="BY13" s="74">
        <f t="shared" si="49"/>
        <v>0</v>
      </c>
      <c r="BZ13" s="75">
        <f t="shared" si="50"/>
        <v>0</v>
      </c>
      <c r="CA13" s="75">
        <f t="shared" si="51"/>
        <v>0</v>
      </c>
      <c r="CB13" s="75">
        <f t="shared" si="52"/>
        <v>0</v>
      </c>
      <c r="CC13" s="75">
        <f t="shared" si="53"/>
        <v>0</v>
      </c>
      <c r="CD13" s="75">
        <f t="shared" si="54"/>
        <v>0</v>
      </c>
      <c r="CE13" s="44">
        <v>0</v>
      </c>
      <c r="CF13" s="83">
        <v>13.59</v>
      </c>
      <c r="CG13" s="98">
        <v>0</v>
      </c>
      <c r="CH13" s="99">
        <f t="shared" si="34"/>
        <v>0</v>
      </c>
      <c r="CI13" s="46" t="s">
        <v>88</v>
      </c>
      <c r="CJ13" s="48"/>
    </row>
    <row r="14" spans="1:88" s="15" customFormat="1" ht="22.5">
      <c r="A14" s="35" t="s">
        <v>150</v>
      </c>
      <c r="B14" s="35" t="s">
        <v>151</v>
      </c>
      <c r="C14" s="35" t="s">
        <v>152</v>
      </c>
      <c r="D14" s="35" t="s">
        <v>169</v>
      </c>
      <c r="E14" s="3" t="s">
        <v>170</v>
      </c>
      <c r="F14" s="35" t="s">
        <v>2</v>
      </c>
      <c r="G14" s="31"/>
      <c r="H14" s="36">
        <v>100</v>
      </c>
      <c r="I14" s="31"/>
      <c r="J14" s="31"/>
      <c r="K14" s="31"/>
      <c r="L14" s="31"/>
      <c r="M14" s="36">
        <v>100</v>
      </c>
      <c r="N14" s="31"/>
      <c r="O14" s="31"/>
      <c r="P14" s="31"/>
      <c r="Q14" s="36">
        <v>75</v>
      </c>
      <c r="R14" s="31"/>
      <c r="S14" s="43">
        <f t="shared" si="0"/>
        <v>100</v>
      </c>
      <c r="T14" s="32">
        <f t="shared" si="1"/>
        <v>0</v>
      </c>
      <c r="U14" s="32">
        <f t="shared" si="2"/>
        <v>100</v>
      </c>
      <c r="V14" s="32">
        <f t="shared" si="3"/>
        <v>75</v>
      </c>
      <c r="W14" s="32">
        <f t="shared" si="4"/>
        <v>275</v>
      </c>
      <c r="X14" s="49">
        <f t="shared" si="5"/>
        <v>1203</v>
      </c>
      <c r="Y14" s="49">
        <f t="shared" si="6"/>
        <v>0</v>
      </c>
      <c r="Z14" s="49">
        <f t="shared" si="7"/>
        <v>1203</v>
      </c>
      <c r="AA14" s="49">
        <f t="shared" si="8"/>
        <v>902.25</v>
      </c>
      <c r="AB14" s="49">
        <f t="shared" si="9"/>
        <v>3308.25</v>
      </c>
      <c r="AC14" s="91"/>
      <c r="AD14" s="91"/>
      <c r="AE14" s="91"/>
      <c r="AF14" s="84">
        <v>25</v>
      </c>
      <c r="AG14" s="84">
        <v>25</v>
      </c>
      <c r="AH14" s="84">
        <v>50</v>
      </c>
      <c r="AI14" s="84"/>
      <c r="AJ14" s="84"/>
      <c r="AK14" s="84"/>
      <c r="AL14" s="84"/>
      <c r="AM14" s="84"/>
      <c r="AN14" s="84">
        <v>200</v>
      </c>
      <c r="AO14" s="52">
        <f t="shared" si="55"/>
        <v>0</v>
      </c>
      <c r="AP14" s="52">
        <f t="shared" si="56"/>
        <v>100</v>
      </c>
      <c r="AQ14" s="52">
        <f t="shared" si="57"/>
        <v>0</v>
      </c>
      <c r="AR14" s="52">
        <f t="shared" si="58"/>
        <v>200</v>
      </c>
      <c r="AS14" s="52">
        <f t="shared" si="59"/>
        <v>300</v>
      </c>
      <c r="AT14" s="53">
        <f t="shared" si="10"/>
        <v>0</v>
      </c>
      <c r="AU14" s="53">
        <f t="shared" si="11"/>
        <v>1227.06</v>
      </c>
      <c r="AV14" s="53">
        <f t="shared" si="12"/>
        <v>0</v>
      </c>
      <c r="AW14" s="53">
        <f t="shared" si="13"/>
        <v>2454.12</v>
      </c>
      <c r="AX14" s="53">
        <f t="shared" si="60"/>
        <v>3681.18</v>
      </c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33">
        <f t="shared" si="40"/>
        <v>0</v>
      </c>
      <c r="BL14" s="33">
        <f t="shared" si="41"/>
        <v>0</v>
      </c>
      <c r="BM14" s="33">
        <f t="shared" si="42"/>
        <v>0</v>
      </c>
      <c r="BN14" s="33">
        <f t="shared" si="43"/>
        <v>0</v>
      </c>
      <c r="BO14" s="33">
        <f t="shared" si="35"/>
        <v>0</v>
      </c>
      <c r="BP14" s="34">
        <f t="shared" si="36"/>
        <v>0</v>
      </c>
      <c r="BQ14" s="34">
        <f t="shared" si="37"/>
        <v>0</v>
      </c>
      <c r="BR14" s="34">
        <f t="shared" si="38"/>
        <v>0</v>
      </c>
      <c r="BS14" s="34">
        <f t="shared" si="39"/>
        <v>0</v>
      </c>
      <c r="BT14" s="34">
        <f t="shared" si="44"/>
        <v>0</v>
      </c>
      <c r="BU14" s="74">
        <f t="shared" si="45"/>
        <v>-1203</v>
      </c>
      <c r="BV14" s="74">
        <f t="shared" si="46"/>
        <v>0</v>
      </c>
      <c r="BW14" s="74">
        <f t="shared" si="47"/>
        <v>-1203</v>
      </c>
      <c r="BX14" s="74">
        <f t="shared" si="48"/>
        <v>-902.25</v>
      </c>
      <c r="BY14" s="74">
        <f t="shared" si="49"/>
        <v>-3308.25</v>
      </c>
      <c r="BZ14" s="75">
        <f t="shared" si="50"/>
        <v>0</v>
      </c>
      <c r="CA14" s="75">
        <f t="shared" si="51"/>
        <v>-1227.06</v>
      </c>
      <c r="CB14" s="75">
        <f t="shared" si="52"/>
        <v>0</v>
      </c>
      <c r="CC14" s="75">
        <f t="shared" si="53"/>
        <v>-2454.12</v>
      </c>
      <c r="CD14" s="75">
        <f t="shared" si="54"/>
        <v>-3681.18</v>
      </c>
      <c r="CE14" s="44">
        <v>12.03</v>
      </c>
      <c r="CF14" s="83">
        <v>12.27</v>
      </c>
      <c r="CG14" s="100">
        <v>350</v>
      </c>
      <c r="CH14" s="99">
        <f t="shared" si="34"/>
        <v>4294.5</v>
      </c>
      <c r="CI14" s="46" t="s">
        <v>88</v>
      </c>
      <c r="CJ14" s="48"/>
    </row>
    <row r="15" spans="1:88" s="15" customFormat="1" ht="33.75">
      <c r="A15" s="35" t="s">
        <v>150</v>
      </c>
      <c r="B15" s="35" t="s">
        <v>151</v>
      </c>
      <c r="C15" s="35" t="s">
        <v>152</v>
      </c>
      <c r="D15" s="35" t="s">
        <v>171</v>
      </c>
      <c r="E15" s="35" t="s">
        <v>172</v>
      </c>
      <c r="F15" s="35" t="s">
        <v>2</v>
      </c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43">
        <f t="shared" si="0"/>
        <v>0</v>
      </c>
      <c r="T15" s="32">
        <f t="shared" si="1"/>
        <v>0</v>
      </c>
      <c r="U15" s="32">
        <f t="shared" si="2"/>
        <v>0</v>
      </c>
      <c r="V15" s="32">
        <f t="shared" si="3"/>
        <v>0</v>
      </c>
      <c r="W15" s="32">
        <f t="shared" si="4"/>
        <v>0</v>
      </c>
      <c r="X15" s="49">
        <f t="shared" si="5"/>
        <v>0</v>
      </c>
      <c r="Y15" s="49">
        <f t="shared" si="6"/>
        <v>0</v>
      </c>
      <c r="Z15" s="49">
        <f t="shared" si="7"/>
        <v>0</v>
      </c>
      <c r="AA15" s="49">
        <f t="shared" si="8"/>
        <v>0</v>
      </c>
      <c r="AB15" s="49">
        <f t="shared" si="9"/>
        <v>0</v>
      </c>
      <c r="AC15" s="91"/>
      <c r="AD15" s="91"/>
      <c r="AE15" s="91"/>
      <c r="AF15" s="84"/>
      <c r="AG15" s="84"/>
      <c r="AH15" s="84"/>
      <c r="AI15" s="84"/>
      <c r="AJ15" s="84"/>
      <c r="AK15" s="84"/>
      <c r="AL15" s="84"/>
      <c r="AM15" s="84"/>
      <c r="AN15" s="84"/>
      <c r="AO15" s="52">
        <f t="shared" si="55"/>
        <v>0</v>
      </c>
      <c r="AP15" s="52">
        <f t="shared" si="56"/>
        <v>0</v>
      </c>
      <c r="AQ15" s="52">
        <f t="shared" si="57"/>
        <v>0</v>
      </c>
      <c r="AR15" s="52">
        <f t="shared" si="58"/>
        <v>0</v>
      </c>
      <c r="AS15" s="52">
        <f t="shared" si="59"/>
        <v>0</v>
      </c>
      <c r="AT15" s="53">
        <f t="shared" si="10"/>
        <v>0</v>
      </c>
      <c r="AU15" s="53">
        <f t="shared" si="11"/>
        <v>0</v>
      </c>
      <c r="AV15" s="53">
        <f t="shared" si="12"/>
        <v>0</v>
      </c>
      <c r="AW15" s="53">
        <f t="shared" si="13"/>
        <v>0</v>
      </c>
      <c r="AX15" s="53">
        <f t="shared" si="60"/>
        <v>0</v>
      </c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33">
        <f t="shared" si="40"/>
        <v>0</v>
      </c>
      <c r="BL15" s="33">
        <f t="shared" si="41"/>
        <v>0</v>
      </c>
      <c r="BM15" s="33">
        <f t="shared" si="42"/>
        <v>0</v>
      </c>
      <c r="BN15" s="33">
        <f t="shared" si="43"/>
        <v>0</v>
      </c>
      <c r="BO15" s="33">
        <f t="shared" si="35"/>
        <v>0</v>
      </c>
      <c r="BP15" s="34">
        <f t="shared" si="36"/>
        <v>0</v>
      </c>
      <c r="BQ15" s="34">
        <f t="shared" si="37"/>
        <v>0</v>
      </c>
      <c r="BR15" s="34">
        <f t="shared" si="38"/>
        <v>0</v>
      </c>
      <c r="BS15" s="34">
        <f t="shared" si="39"/>
        <v>0</v>
      </c>
      <c r="BT15" s="34">
        <f t="shared" si="44"/>
        <v>0</v>
      </c>
      <c r="BU15" s="74">
        <f t="shared" si="45"/>
        <v>0</v>
      </c>
      <c r="BV15" s="74">
        <f t="shared" si="46"/>
        <v>0</v>
      </c>
      <c r="BW15" s="74">
        <f t="shared" si="47"/>
        <v>0</v>
      </c>
      <c r="BX15" s="74">
        <f t="shared" si="48"/>
        <v>0</v>
      </c>
      <c r="BY15" s="74">
        <f t="shared" si="49"/>
        <v>0</v>
      </c>
      <c r="BZ15" s="75">
        <f t="shared" si="50"/>
        <v>0</v>
      </c>
      <c r="CA15" s="75">
        <f t="shared" si="51"/>
        <v>0</v>
      </c>
      <c r="CB15" s="75">
        <f t="shared" si="52"/>
        <v>0</v>
      </c>
      <c r="CC15" s="75">
        <f t="shared" si="53"/>
        <v>0</v>
      </c>
      <c r="CD15" s="75">
        <f t="shared" si="54"/>
        <v>0</v>
      </c>
      <c r="CE15" s="44"/>
      <c r="CF15" s="83">
        <v>15.79</v>
      </c>
      <c r="CG15" s="98">
        <v>0</v>
      </c>
      <c r="CH15" s="99">
        <f t="shared" si="34"/>
        <v>0</v>
      </c>
      <c r="CI15" s="46" t="s">
        <v>88</v>
      </c>
      <c r="CJ15" s="48"/>
    </row>
    <row r="16" spans="1:88" s="15" customFormat="1" ht="33.75">
      <c r="A16" s="35" t="s">
        <v>150</v>
      </c>
      <c r="B16" s="35" t="s">
        <v>151</v>
      </c>
      <c r="C16" s="35" t="s">
        <v>152</v>
      </c>
      <c r="D16" s="35" t="s">
        <v>173</v>
      </c>
      <c r="E16" s="35" t="s">
        <v>174</v>
      </c>
      <c r="F16" s="35" t="s">
        <v>2</v>
      </c>
      <c r="G16" s="31"/>
      <c r="H16" s="31"/>
      <c r="I16" s="31"/>
      <c r="J16" s="31"/>
      <c r="K16" s="31"/>
      <c r="L16" s="36">
        <v>75</v>
      </c>
      <c r="M16" s="31"/>
      <c r="N16" s="31"/>
      <c r="O16" s="31"/>
      <c r="P16" s="31"/>
      <c r="Q16" s="31"/>
      <c r="R16" s="36">
        <v>25</v>
      </c>
      <c r="S16" s="43">
        <f t="shared" si="0"/>
        <v>0</v>
      </c>
      <c r="T16" s="32">
        <f t="shared" si="1"/>
        <v>75</v>
      </c>
      <c r="U16" s="32">
        <f t="shared" si="2"/>
        <v>0</v>
      </c>
      <c r="V16" s="32">
        <f t="shared" si="3"/>
        <v>25</v>
      </c>
      <c r="W16" s="32">
        <f t="shared" si="4"/>
        <v>100</v>
      </c>
      <c r="X16" s="49">
        <f t="shared" si="5"/>
        <v>0</v>
      </c>
      <c r="Y16" s="49">
        <f t="shared" si="6"/>
        <v>984.75000000000011</v>
      </c>
      <c r="Z16" s="49">
        <f t="shared" si="7"/>
        <v>0</v>
      </c>
      <c r="AA16" s="49">
        <f t="shared" si="8"/>
        <v>328.25</v>
      </c>
      <c r="AB16" s="49">
        <f t="shared" si="9"/>
        <v>1313</v>
      </c>
      <c r="AC16" s="91"/>
      <c r="AD16" s="91"/>
      <c r="AE16" s="91"/>
      <c r="AF16" s="84">
        <v>25</v>
      </c>
      <c r="AG16" s="84">
        <v>25</v>
      </c>
      <c r="AH16" s="84">
        <v>25</v>
      </c>
      <c r="AI16" s="84"/>
      <c r="AJ16" s="84"/>
      <c r="AK16" s="84"/>
      <c r="AL16" s="84"/>
      <c r="AM16" s="84"/>
      <c r="AN16" s="84"/>
      <c r="AO16" s="52">
        <f t="shared" si="55"/>
        <v>0</v>
      </c>
      <c r="AP16" s="52">
        <f t="shared" si="56"/>
        <v>75</v>
      </c>
      <c r="AQ16" s="52">
        <f t="shared" si="57"/>
        <v>0</v>
      </c>
      <c r="AR16" s="52">
        <f t="shared" si="58"/>
        <v>0</v>
      </c>
      <c r="AS16" s="52">
        <f t="shared" si="59"/>
        <v>75</v>
      </c>
      <c r="AT16" s="53">
        <f t="shared" si="10"/>
        <v>0</v>
      </c>
      <c r="AU16" s="53">
        <f t="shared" si="11"/>
        <v>1004.4450000000002</v>
      </c>
      <c r="AV16" s="53">
        <f t="shared" si="12"/>
        <v>0</v>
      </c>
      <c r="AW16" s="53">
        <f t="shared" si="13"/>
        <v>0</v>
      </c>
      <c r="AX16" s="53">
        <f t="shared" si="60"/>
        <v>1004.4450000000002</v>
      </c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33">
        <f t="shared" si="40"/>
        <v>0</v>
      </c>
      <c r="BL16" s="33">
        <f t="shared" si="41"/>
        <v>0</v>
      </c>
      <c r="BM16" s="33">
        <f t="shared" si="42"/>
        <v>0</v>
      </c>
      <c r="BN16" s="33">
        <f t="shared" si="43"/>
        <v>0</v>
      </c>
      <c r="BO16" s="33">
        <f t="shared" si="35"/>
        <v>0</v>
      </c>
      <c r="BP16" s="34">
        <f t="shared" si="36"/>
        <v>0</v>
      </c>
      <c r="BQ16" s="34">
        <f t="shared" si="37"/>
        <v>0</v>
      </c>
      <c r="BR16" s="34">
        <f t="shared" si="38"/>
        <v>0</v>
      </c>
      <c r="BS16" s="34">
        <f t="shared" si="39"/>
        <v>0</v>
      </c>
      <c r="BT16" s="34">
        <f t="shared" si="44"/>
        <v>0</v>
      </c>
      <c r="BU16" s="74">
        <f t="shared" si="45"/>
        <v>0</v>
      </c>
      <c r="BV16" s="74">
        <f t="shared" si="46"/>
        <v>-984.75000000000011</v>
      </c>
      <c r="BW16" s="74">
        <f t="shared" si="47"/>
        <v>0</v>
      </c>
      <c r="BX16" s="74">
        <f t="shared" si="48"/>
        <v>-328.25</v>
      </c>
      <c r="BY16" s="74">
        <f t="shared" si="49"/>
        <v>-1313</v>
      </c>
      <c r="BZ16" s="75">
        <f t="shared" si="50"/>
        <v>0</v>
      </c>
      <c r="CA16" s="75">
        <f t="shared" si="51"/>
        <v>-1004.4450000000002</v>
      </c>
      <c r="CB16" s="75">
        <f t="shared" si="52"/>
        <v>0</v>
      </c>
      <c r="CC16" s="75">
        <f t="shared" si="53"/>
        <v>0</v>
      </c>
      <c r="CD16" s="75">
        <f t="shared" si="54"/>
        <v>-1004.4450000000002</v>
      </c>
      <c r="CE16" s="44">
        <v>13.13</v>
      </c>
      <c r="CF16" s="83">
        <v>13.39</v>
      </c>
      <c r="CG16" s="98">
        <v>75</v>
      </c>
      <c r="CH16" s="99">
        <f t="shared" si="34"/>
        <v>1004.25</v>
      </c>
      <c r="CI16" s="46" t="s">
        <v>88</v>
      </c>
      <c r="CJ16" s="48"/>
    </row>
    <row r="17" spans="1:88" s="15" customFormat="1" ht="33.75">
      <c r="A17" s="30" t="s">
        <v>150</v>
      </c>
      <c r="B17" s="30" t="s">
        <v>151</v>
      </c>
      <c r="C17" s="30" t="s">
        <v>152</v>
      </c>
      <c r="D17" s="30" t="s">
        <v>114</v>
      </c>
      <c r="E17" s="30" t="s">
        <v>109</v>
      </c>
      <c r="F17" s="30" t="s">
        <v>2</v>
      </c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43">
        <f t="shared" si="0"/>
        <v>0</v>
      </c>
      <c r="T17" s="32">
        <f t="shared" si="1"/>
        <v>0</v>
      </c>
      <c r="U17" s="32">
        <f t="shared" si="2"/>
        <v>0</v>
      </c>
      <c r="V17" s="32">
        <f t="shared" si="3"/>
        <v>0</v>
      </c>
      <c r="W17" s="32">
        <f t="shared" si="4"/>
        <v>0</v>
      </c>
      <c r="X17" s="49">
        <f t="shared" si="5"/>
        <v>0</v>
      </c>
      <c r="Y17" s="49">
        <f t="shared" si="6"/>
        <v>0</v>
      </c>
      <c r="Z17" s="49">
        <f t="shared" si="7"/>
        <v>0</v>
      </c>
      <c r="AA17" s="49">
        <f t="shared" si="8"/>
        <v>0</v>
      </c>
      <c r="AB17" s="49">
        <f t="shared" si="9"/>
        <v>0</v>
      </c>
      <c r="AC17" s="91"/>
      <c r="AD17" s="91"/>
      <c r="AE17" s="91"/>
      <c r="AF17" s="84"/>
      <c r="AG17" s="84"/>
      <c r="AH17" s="84"/>
      <c r="AI17" s="84"/>
      <c r="AJ17" s="84"/>
      <c r="AK17" s="84"/>
      <c r="AL17" s="84"/>
      <c r="AM17" s="84"/>
      <c r="AN17" s="84"/>
      <c r="AO17" s="52">
        <f t="shared" si="55"/>
        <v>0</v>
      </c>
      <c r="AP17" s="52">
        <f t="shared" si="56"/>
        <v>0</v>
      </c>
      <c r="AQ17" s="52">
        <f t="shared" si="57"/>
        <v>0</v>
      </c>
      <c r="AR17" s="52">
        <f t="shared" si="58"/>
        <v>0</v>
      </c>
      <c r="AS17" s="52">
        <f t="shared" si="59"/>
        <v>0</v>
      </c>
      <c r="AT17" s="53">
        <f t="shared" si="10"/>
        <v>0</v>
      </c>
      <c r="AU17" s="53">
        <f t="shared" si="11"/>
        <v>0</v>
      </c>
      <c r="AV17" s="53">
        <f t="shared" si="12"/>
        <v>0</v>
      </c>
      <c r="AW17" s="53">
        <f t="shared" si="13"/>
        <v>0</v>
      </c>
      <c r="AX17" s="53">
        <f t="shared" si="60"/>
        <v>0</v>
      </c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33">
        <f t="shared" si="40"/>
        <v>0</v>
      </c>
      <c r="BL17" s="33">
        <f t="shared" si="41"/>
        <v>0</v>
      </c>
      <c r="BM17" s="33">
        <f t="shared" si="42"/>
        <v>0</v>
      </c>
      <c r="BN17" s="33">
        <f t="shared" si="43"/>
        <v>0</v>
      </c>
      <c r="BO17" s="33">
        <f t="shared" si="35"/>
        <v>0</v>
      </c>
      <c r="BP17" s="34">
        <f t="shared" si="36"/>
        <v>0</v>
      </c>
      <c r="BQ17" s="34">
        <f t="shared" si="37"/>
        <v>0</v>
      </c>
      <c r="BR17" s="34">
        <f t="shared" si="38"/>
        <v>0</v>
      </c>
      <c r="BS17" s="34">
        <f t="shared" si="39"/>
        <v>0</v>
      </c>
      <c r="BT17" s="34">
        <f t="shared" si="44"/>
        <v>0</v>
      </c>
      <c r="BU17" s="74">
        <f t="shared" si="45"/>
        <v>0</v>
      </c>
      <c r="BV17" s="74">
        <f t="shared" si="46"/>
        <v>0</v>
      </c>
      <c r="BW17" s="74">
        <f t="shared" si="47"/>
        <v>0</v>
      </c>
      <c r="BX17" s="74">
        <f t="shared" si="48"/>
        <v>0</v>
      </c>
      <c r="BY17" s="74">
        <f t="shared" si="49"/>
        <v>0</v>
      </c>
      <c r="BZ17" s="75">
        <f t="shared" si="50"/>
        <v>0</v>
      </c>
      <c r="CA17" s="75">
        <f t="shared" si="51"/>
        <v>0</v>
      </c>
      <c r="CB17" s="75">
        <f t="shared" si="52"/>
        <v>0</v>
      </c>
      <c r="CC17" s="75">
        <f t="shared" si="53"/>
        <v>0</v>
      </c>
      <c r="CD17" s="75">
        <f t="shared" si="54"/>
        <v>0</v>
      </c>
      <c r="CE17" s="44">
        <v>0</v>
      </c>
      <c r="CF17" s="83"/>
      <c r="CG17" s="98">
        <v>0</v>
      </c>
      <c r="CH17" s="99">
        <f t="shared" si="34"/>
        <v>0</v>
      </c>
      <c r="CI17" s="45" t="s">
        <v>89</v>
      </c>
      <c r="CJ17" s="48"/>
    </row>
    <row r="18" spans="1:88" s="15" customFormat="1" ht="22.5">
      <c r="A18" s="35" t="s">
        <v>150</v>
      </c>
      <c r="B18" s="35" t="s">
        <v>151</v>
      </c>
      <c r="C18" s="35" t="s">
        <v>152</v>
      </c>
      <c r="D18" s="35" t="s">
        <v>175</v>
      </c>
      <c r="E18" s="35" t="s">
        <v>176</v>
      </c>
      <c r="F18" s="35" t="s">
        <v>2</v>
      </c>
      <c r="G18" s="31"/>
      <c r="H18" s="31"/>
      <c r="I18" s="31"/>
      <c r="J18" s="31"/>
      <c r="K18" s="31"/>
      <c r="L18" s="36">
        <v>50</v>
      </c>
      <c r="M18" s="31"/>
      <c r="N18" s="31"/>
      <c r="O18" s="31"/>
      <c r="P18" s="31"/>
      <c r="Q18" s="31"/>
      <c r="R18" s="31"/>
      <c r="S18" s="43">
        <f t="shared" si="0"/>
        <v>0</v>
      </c>
      <c r="T18" s="32">
        <f t="shared" si="1"/>
        <v>50</v>
      </c>
      <c r="U18" s="32">
        <f t="shared" si="2"/>
        <v>0</v>
      </c>
      <c r="V18" s="32">
        <f t="shared" si="3"/>
        <v>0</v>
      </c>
      <c r="W18" s="32">
        <f t="shared" si="4"/>
        <v>50</v>
      </c>
      <c r="X18" s="49">
        <f t="shared" si="5"/>
        <v>0</v>
      </c>
      <c r="Y18" s="49">
        <f t="shared" si="6"/>
        <v>680</v>
      </c>
      <c r="Z18" s="49">
        <f t="shared" si="7"/>
        <v>0</v>
      </c>
      <c r="AA18" s="49">
        <f t="shared" si="8"/>
        <v>0</v>
      </c>
      <c r="AB18" s="49">
        <f t="shared" si="9"/>
        <v>680</v>
      </c>
      <c r="AC18" s="91"/>
      <c r="AD18" s="91"/>
      <c r="AE18" s="91"/>
      <c r="AF18" s="84"/>
      <c r="AG18" s="84">
        <v>25</v>
      </c>
      <c r="AH18" s="84">
        <v>25</v>
      </c>
      <c r="AI18" s="84"/>
      <c r="AJ18" s="84"/>
      <c r="AK18" s="84"/>
      <c r="AL18" s="84"/>
      <c r="AM18" s="84"/>
      <c r="AN18" s="84"/>
      <c r="AO18" s="52">
        <f t="shared" si="55"/>
        <v>0</v>
      </c>
      <c r="AP18" s="52">
        <f t="shared" si="56"/>
        <v>50</v>
      </c>
      <c r="AQ18" s="52">
        <f t="shared" si="57"/>
        <v>0</v>
      </c>
      <c r="AR18" s="52">
        <f t="shared" si="58"/>
        <v>0</v>
      </c>
      <c r="AS18" s="52">
        <f t="shared" si="59"/>
        <v>50</v>
      </c>
      <c r="AT18" s="53">
        <f t="shared" si="10"/>
        <v>0</v>
      </c>
      <c r="AU18" s="53">
        <f t="shared" si="11"/>
        <v>693.6</v>
      </c>
      <c r="AV18" s="53">
        <f t="shared" si="12"/>
        <v>0</v>
      </c>
      <c r="AW18" s="53">
        <f t="shared" si="13"/>
        <v>0</v>
      </c>
      <c r="AX18" s="53">
        <f t="shared" si="60"/>
        <v>693.6</v>
      </c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33">
        <f t="shared" si="40"/>
        <v>0</v>
      </c>
      <c r="BL18" s="33">
        <f t="shared" si="41"/>
        <v>0</v>
      </c>
      <c r="BM18" s="33">
        <f t="shared" si="42"/>
        <v>0</v>
      </c>
      <c r="BN18" s="33">
        <f t="shared" si="43"/>
        <v>0</v>
      </c>
      <c r="BO18" s="33">
        <f t="shared" si="35"/>
        <v>0</v>
      </c>
      <c r="BP18" s="34">
        <f t="shared" si="36"/>
        <v>0</v>
      </c>
      <c r="BQ18" s="34">
        <f t="shared" si="37"/>
        <v>0</v>
      </c>
      <c r="BR18" s="34">
        <f t="shared" si="38"/>
        <v>0</v>
      </c>
      <c r="BS18" s="34">
        <f t="shared" si="39"/>
        <v>0</v>
      </c>
      <c r="BT18" s="34">
        <f t="shared" si="44"/>
        <v>0</v>
      </c>
      <c r="BU18" s="74">
        <f t="shared" si="45"/>
        <v>0</v>
      </c>
      <c r="BV18" s="74">
        <f t="shared" si="46"/>
        <v>-680</v>
      </c>
      <c r="BW18" s="74">
        <f t="shared" si="47"/>
        <v>0</v>
      </c>
      <c r="BX18" s="74">
        <f t="shared" si="48"/>
        <v>0</v>
      </c>
      <c r="BY18" s="74">
        <f t="shared" si="49"/>
        <v>-680</v>
      </c>
      <c r="BZ18" s="75">
        <f t="shared" si="50"/>
        <v>0</v>
      </c>
      <c r="CA18" s="75">
        <f t="shared" si="51"/>
        <v>-693.6</v>
      </c>
      <c r="CB18" s="75">
        <f t="shared" si="52"/>
        <v>0</v>
      </c>
      <c r="CC18" s="75">
        <f t="shared" si="53"/>
        <v>0</v>
      </c>
      <c r="CD18" s="75">
        <f t="shared" si="54"/>
        <v>-693.6</v>
      </c>
      <c r="CE18" s="44">
        <v>13.6</v>
      </c>
      <c r="CF18" s="83">
        <v>13.87</v>
      </c>
      <c r="CG18" s="98">
        <v>50</v>
      </c>
      <c r="CH18" s="99">
        <f t="shared" si="34"/>
        <v>693.5</v>
      </c>
      <c r="CI18" s="46" t="s">
        <v>90</v>
      </c>
      <c r="CJ18" s="48"/>
    </row>
    <row r="19" spans="1:88" s="15" customFormat="1" ht="33.75">
      <c r="A19" s="35" t="s">
        <v>150</v>
      </c>
      <c r="B19" s="35" t="s">
        <v>151</v>
      </c>
      <c r="C19" s="35" t="s">
        <v>152</v>
      </c>
      <c r="D19" s="35" t="s">
        <v>77</v>
      </c>
      <c r="E19" s="35" t="s">
        <v>78</v>
      </c>
      <c r="F19" s="35" t="s">
        <v>2</v>
      </c>
      <c r="G19" s="31"/>
      <c r="H19" s="31"/>
      <c r="I19" s="31"/>
      <c r="J19" s="31"/>
      <c r="K19" s="31"/>
      <c r="L19" s="36">
        <v>20</v>
      </c>
      <c r="M19" s="31"/>
      <c r="N19" s="31"/>
      <c r="O19" s="31"/>
      <c r="P19" s="31"/>
      <c r="Q19" s="31"/>
      <c r="R19" s="31"/>
      <c r="S19" s="43">
        <f t="shared" si="0"/>
        <v>0</v>
      </c>
      <c r="T19" s="32">
        <f t="shared" si="1"/>
        <v>20</v>
      </c>
      <c r="U19" s="32">
        <f t="shared" si="2"/>
        <v>0</v>
      </c>
      <c r="V19" s="32">
        <f t="shared" si="3"/>
        <v>0</v>
      </c>
      <c r="W19" s="32">
        <f t="shared" si="4"/>
        <v>20</v>
      </c>
      <c r="X19" s="49">
        <f t="shared" si="5"/>
        <v>0</v>
      </c>
      <c r="Y19" s="49">
        <f t="shared" si="6"/>
        <v>319.60000000000002</v>
      </c>
      <c r="Z19" s="49">
        <f t="shared" si="7"/>
        <v>0</v>
      </c>
      <c r="AA19" s="49">
        <f t="shared" si="8"/>
        <v>0</v>
      </c>
      <c r="AB19" s="49">
        <f t="shared" si="9"/>
        <v>319.60000000000002</v>
      </c>
      <c r="AC19" s="91"/>
      <c r="AD19" s="91"/>
      <c r="AE19" s="91">
        <v>20</v>
      </c>
      <c r="AF19" s="84"/>
      <c r="AG19" s="84"/>
      <c r="AH19" s="84"/>
      <c r="AI19" s="84"/>
      <c r="AJ19" s="84"/>
      <c r="AK19" s="84"/>
      <c r="AL19" s="84"/>
      <c r="AM19" s="84"/>
      <c r="AN19" s="84"/>
      <c r="AO19" s="52">
        <f t="shared" si="55"/>
        <v>20</v>
      </c>
      <c r="AP19" s="52">
        <f t="shared" si="56"/>
        <v>0</v>
      </c>
      <c r="AQ19" s="52">
        <f t="shared" si="57"/>
        <v>0</v>
      </c>
      <c r="AR19" s="52">
        <f t="shared" si="58"/>
        <v>0</v>
      </c>
      <c r="AS19" s="52">
        <f t="shared" si="59"/>
        <v>20</v>
      </c>
      <c r="AT19" s="53">
        <f t="shared" si="10"/>
        <v>325.99200000000002</v>
      </c>
      <c r="AU19" s="53">
        <f t="shared" si="11"/>
        <v>0</v>
      </c>
      <c r="AV19" s="53">
        <f t="shared" si="12"/>
        <v>0</v>
      </c>
      <c r="AW19" s="53">
        <f t="shared" si="13"/>
        <v>0</v>
      </c>
      <c r="AX19" s="53">
        <f t="shared" si="60"/>
        <v>325.99200000000002</v>
      </c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33">
        <f t="shared" si="40"/>
        <v>0</v>
      </c>
      <c r="BL19" s="33">
        <f t="shared" si="41"/>
        <v>0</v>
      </c>
      <c r="BM19" s="33">
        <f t="shared" si="42"/>
        <v>0</v>
      </c>
      <c r="BN19" s="33">
        <f t="shared" si="43"/>
        <v>0</v>
      </c>
      <c r="BO19" s="33">
        <f t="shared" si="35"/>
        <v>0</v>
      </c>
      <c r="BP19" s="34">
        <f t="shared" si="36"/>
        <v>0</v>
      </c>
      <c r="BQ19" s="34">
        <f t="shared" si="37"/>
        <v>0</v>
      </c>
      <c r="BR19" s="34">
        <f t="shared" si="38"/>
        <v>0</v>
      </c>
      <c r="BS19" s="34">
        <f t="shared" si="39"/>
        <v>0</v>
      </c>
      <c r="BT19" s="34">
        <f t="shared" si="44"/>
        <v>0</v>
      </c>
      <c r="BU19" s="74">
        <f t="shared" si="45"/>
        <v>0</v>
      </c>
      <c r="BV19" s="74">
        <f t="shared" si="46"/>
        <v>-319.60000000000002</v>
      </c>
      <c r="BW19" s="74">
        <f t="shared" si="47"/>
        <v>0</v>
      </c>
      <c r="BX19" s="74">
        <f t="shared" si="48"/>
        <v>0</v>
      </c>
      <c r="BY19" s="74">
        <f t="shared" si="49"/>
        <v>-319.60000000000002</v>
      </c>
      <c r="BZ19" s="75">
        <f t="shared" si="50"/>
        <v>-325.99200000000002</v>
      </c>
      <c r="CA19" s="75">
        <f t="shared" si="51"/>
        <v>0</v>
      </c>
      <c r="CB19" s="75">
        <f t="shared" si="52"/>
        <v>0</v>
      </c>
      <c r="CC19" s="75">
        <f t="shared" si="53"/>
        <v>0</v>
      </c>
      <c r="CD19" s="75">
        <f t="shared" si="54"/>
        <v>-325.99200000000002</v>
      </c>
      <c r="CE19" s="44">
        <v>15.98</v>
      </c>
      <c r="CF19" s="83">
        <v>16.3</v>
      </c>
      <c r="CG19" s="98">
        <v>20</v>
      </c>
      <c r="CH19" s="99">
        <f t="shared" si="34"/>
        <v>326</v>
      </c>
      <c r="CI19" s="46" t="s">
        <v>88</v>
      </c>
      <c r="CJ19" s="48"/>
    </row>
    <row r="20" spans="1:88" s="15" customFormat="1" ht="22.5">
      <c r="A20" s="30" t="s">
        <v>150</v>
      </c>
      <c r="B20" s="30" t="s">
        <v>151</v>
      </c>
      <c r="C20" s="30" t="s">
        <v>152</v>
      </c>
      <c r="D20" s="30" t="s">
        <v>177</v>
      </c>
      <c r="E20" s="30" t="s">
        <v>178</v>
      </c>
      <c r="F20" s="30" t="s">
        <v>3</v>
      </c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43">
        <f t="shared" si="0"/>
        <v>0</v>
      </c>
      <c r="T20" s="32">
        <f t="shared" si="1"/>
        <v>0</v>
      </c>
      <c r="U20" s="32">
        <f t="shared" si="2"/>
        <v>0</v>
      </c>
      <c r="V20" s="32">
        <f t="shared" si="3"/>
        <v>0</v>
      </c>
      <c r="W20" s="32">
        <f t="shared" si="4"/>
        <v>0</v>
      </c>
      <c r="X20" s="49">
        <f t="shared" si="5"/>
        <v>0</v>
      </c>
      <c r="Y20" s="49">
        <f t="shared" si="6"/>
        <v>0</v>
      </c>
      <c r="Z20" s="49">
        <f t="shared" si="7"/>
        <v>0</v>
      </c>
      <c r="AA20" s="49">
        <f t="shared" si="8"/>
        <v>0</v>
      </c>
      <c r="AB20" s="49">
        <f t="shared" si="9"/>
        <v>0</v>
      </c>
      <c r="AC20" s="91"/>
      <c r="AD20" s="91"/>
      <c r="AE20" s="91"/>
      <c r="AF20" s="84"/>
      <c r="AG20" s="84"/>
      <c r="AH20" s="84"/>
      <c r="AI20" s="84"/>
      <c r="AJ20" s="84"/>
      <c r="AK20" s="84"/>
      <c r="AL20" s="84"/>
      <c r="AM20" s="84"/>
      <c r="AN20" s="84">
        <v>25</v>
      </c>
      <c r="AO20" s="52">
        <f t="shared" si="55"/>
        <v>0</v>
      </c>
      <c r="AP20" s="52">
        <f t="shared" si="56"/>
        <v>0</v>
      </c>
      <c r="AQ20" s="52">
        <f t="shared" si="57"/>
        <v>0</v>
      </c>
      <c r="AR20" s="52">
        <f t="shared" si="58"/>
        <v>25</v>
      </c>
      <c r="AS20" s="52">
        <f t="shared" si="59"/>
        <v>25</v>
      </c>
      <c r="AT20" s="53">
        <f t="shared" si="10"/>
        <v>0</v>
      </c>
      <c r="AU20" s="53">
        <f t="shared" si="11"/>
        <v>0</v>
      </c>
      <c r="AV20" s="53">
        <f t="shared" si="12"/>
        <v>0</v>
      </c>
      <c r="AW20" s="53">
        <f t="shared" si="13"/>
        <v>0</v>
      </c>
      <c r="AX20" s="53">
        <f t="shared" si="60"/>
        <v>0</v>
      </c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33">
        <f t="shared" si="40"/>
        <v>0</v>
      </c>
      <c r="BL20" s="33">
        <f t="shared" si="41"/>
        <v>0</v>
      </c>
      <c r="BM20" s="33">
        <f t="shared" si="42"/>
        <v>0</v>
      </c>
      <c r="BN20" s="33">
        <f t="shared" si="43"/>
        <v>0</v>
      </c>
      <c r="BO20" s="33">
        <f t="shared" si="35"/>
        <v>0</v>
      </c>
      <c r="BP20" s="34">
        <f t="shared" si="36"/>
        <v>0</v>
      </c>
      <c r="BQ20" s="34">
        <f t="shared" si="37"/>
        <v>0</v>
      </c>
      <c r="BR20" s="34">
        <f t="shared" si="38"/>
        <v>0</v>
      </c>
      <c r="BS20" s="34">
        <f t="shared" si="39"/>
        <v>0</v>
      </c>
      <c r="BT20" s="34">
        <f t="shared" si="44"/>
        <v>0</v>
      </c>
      <c r="BU20" s="74">
        <f t="shared" si="45"/>
        <v>0</v>
      </c>
      <c r="BV20" s="74">
        <f t="shared" si="46"/>
        <v>0</v>
      </c>
      <c r="BW20" s="74">
        <f t="shared" si="47"/>
        <v>0</v>
      </c>
      <c r="BX20" s="74">
        <f t="shared" si="48"/>
        <v>0</v>
      </c>
      <c r="BY20" s="74">
        <f t="shared" si="49"/>
        <v>0</v>
      </c>
      <c r="BZ20" s="75">
        <f t="shared" si="50"/>
        <v>0</v>
      </c>
      <c r="CA20" s="75">
        <f t="shared" si="51"/>
        <v>0</v>
      </c>
      <c r="CB20" s="75">
        <f t="shared" si="52"/>
        <v>0</v>
      </c>
      <c r="CC20" s="75">
        <f t="shared" si="53"/>
        <v>0</v>
      </c>
      <c r="CD20" s="75">
        <f t="shared" si="54"/>
        <v>0</v>
      </c>
      <c r="CE20" s="44">
        <v>0</v>
      </c>
      <c r="CF20" s="83"/>
      <c r="CG20" s="98">
        <v>0</v>
      </c>
      <c r="CH20" s="99">
        <f t="shared" si="34"/>
        <v>0</v>
      </c>
      <c r="CI20" s="45" t="s">
        <v>89</v>
      </c>
      <c r="CJ20" s="48"/>
    </row>
    <row r="21" spans="1:88" s="15" customFormat="1" ht="22.5">
      <c r="A21" s="35" t="s">
        <v>150</v>
      </c>
      <c r="B21" s="35" t="s">
        <v>151</v>
      </c>
      <c r="C21" s="35" t="s">
        <v>152</v>
      </c>
      <c r="D21" s="35" t="s">
        <v>65</v>
      </c>
      <c r="E21" s="35" t="s">
        <v>66</v>
      </c>
      <c r="F21" s="35" t="s">
        <v>3</v>
      </c>
      <c r="G21" s="31"/>
      <c r="H21" s="31"/>
      <c r="I21" s="31"/>
      <c r="J21" s="31"/>
      <c r="K21" s="36">
        <v>20</v>
      </c>
      <c r="L21" s="36">
        <v>40</v>
      </c>
      <c r="M21" s="36">
        <v>20</v>
      </c>
      <c r="N21" s="31"/>
      <c r="O21" s="31"/>
      <c r="P21" s="36">
        <v>20</v>
      </c>
      <c r="Q21" s="31"/>
      <c r="R21" s="36">
        <v>40</v>
      </c>
      <c r="S21" s="43">
        <f t="shared" si="0"/>
        <v>0</v>
      </c>
      <c r="T21" s="32">
        <f t="shared" si="1"/>
        <v>60</v>
      </c>
      <c r="U21" s="32">
        <f t="shared" si="2"/>
        <v>20</v>
      </c>
      <c r="V21" s="32">
        <f t="shared" si="3"/>
        <v>60</v>
      </c>
      <c r="W21" s="32">
        <f t="shared" si="4"/>
        <v>140</v>
      </c>
      <c r="X21" s="49">
        <f t="shared" si="5"/>
        <v>0</v>
      </c>
      <c r="Y21" s="49">
        <f t="shared" si="6"/>
        <v>934.8</v>
      </c>
      <c r="Z21" s="49">
        <f t="shared" si="7"/>
        <v>311.60000000000002</v>
      </c>
      <c r="AA21" s="49">
        <f t="shared" si="8"/>
        <v>934.8</v>
      </c>
      <c r="AB21" s="49">
        <f t="shared" si="9"/>
        <v>2181.1999999999998</v>
      </c>
      <c r="AC21" s="91">
        <v>80</v>
      </c>
      <c r="AD21" s="90"/>
      <c r="AE21" s="90"/>
      <c r="AF21" s="85"/>
      <c r="AG21" s="85"/>
      <c r="AH21" s="85">
        <v>20</v>
      </c>
      <c r="AI21" s="85">
        <v>20</v>
      </c>
      <c r="AJ21" s="85"/>
      <c r="AK21" s="85"/>
      <c r="AL21" s="85"/>
      <c r="AM21" s="85">
        <v>20</v>
      </c>
      <c r="AN21" s="85"/>
      <c r="AO21" s="52">
        <f t="shared" si="55"/>
        <v>80</v>
      </c>
      <c r="AP21" s="52">
        <f t="shared" si="56"/>
        <v>20</v>
      </c>
      <c r="AQ21" s="52">
        <f t="shared" si="57"/>
        <v>20</v>
      </c>
      <c r="AR21" s="52">
        <f t="shared" si="58"/>
        <v>20</v>
      </c>
      <c r="AS21" s="52">
        <f t="shared" si="59"/>
        <v>140</v>
      </c>
      <c r="AT21" s="53">
        <f t="shared" si="10"/>
        <v>1271.3280000000002</v>
      </c>
      <c r="AU21" s="53">
        <f t="shared" si="11"/>
        <v>317.83200000000005</v>
      </c>
      <c r="AV21" s="53">
        <f t="shared" si="12"/>
        <v>317.83200000000005</v>
      </c>
      <c r="AW21" s="53">
        <f t="shared" si="13"/>
        <v>317.83200000000005</v>
      </c>
      <c r="AX21" s="53">
        <f t="shared" si="60"/>
        <v>2224.8240000000005</v>
      </c>
      <c r="AY21" s="54">
        <v>80</v>
      </c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33">
        <f t="shared" si="40"/>
        <v>80</v>
      </c>
      <c r="BL21" s="33">
        <f t="shared" si="41"/>
        <v>0</v>
      </c>
      <c r="BM21" s="33">
        <f t="shared" si="42"/>
        <v>0</v>
      </c>
      <c r="BN21" s="33">
        <f t="shared" si="43"/>
        <v>0</v>
      </c>
      <c r="BO21" s="33">
        <f t="shared" si="35"/>
        <v>80</v>
      </c>
      <c r="BP21" s="34">
        <f t="shared" si="36"/>
        <v>1271.2</v>
      </c>
      <c r="BQ21" s="34">
        <f t="shared" si="37"/>
        <v>0</v>
      </c>
      <c r="BR21" s="34">
        <f t="shared" si="38"/>
        <v>0</v>
      </c>
      <c r="BS21" s="34">
        <f t="shared" si="39"/>
        <v>0</v>
      </c>
      <c r="BT21" s="34">
        <f t="shared" si="44"/>
        <v>1271.2</v>
      </c>
      <c r="BU21" s="74">
        <f t="shared" si="45"/>
        <v>1271.2</v>
      </c>
      <c r="BV21" s="74">
        <f t="shared" si="46"/>
        <v>-934.8</v>
      </c>
      <c r="BW21" s="74">
        <f t="shared" si="47"/>
        <v>-311.60000000000002</v>
      </c>
      <c r="BX21" s="74">
        <f t="shared" si="48"/>
        <v>-934.8</v>
      </c>
      <c r="BY21" s="74">
        <f t="shared" si="49"/>
        <v>-909.99999999999989</v>
      </c>
      <c r="BZ21" s="75">
        <f t="shared" si="50"/>
        <v>-0.12800000000015643</v>
      </c>
      <c r="CA21" s="75">
        <f t="shared" si="51"/>
        <v>-317.83200000000005</v>
      </c>
      <c r="CB21" s="75">
        <f t="shared" si="52"/>
        <v>-317.83200000000005</v>
      </c>
      <c r="CC21" s="75">
        <f t="shared" si="53"/>
        <v>-317.83200000000005</v>
      </c>
      <c r="CD21" s="75">
        <f t="shared" si="54"/>
        <v>-953.62400000000025</v>
      </c>
      <c r="CE21" s="44">
        <v>15.58</v>
      </c>
      <c r="CF21" s="83">
        <v>15.89</v>
      </c>
      <c r="CG21" s="98">
        <v>80</v>
      </c>
      <c r="CH21" s="99">
        <f t="shared" si="34"/>
        <v>1271.2</v>
      </c>
      <c r="CI21" s="46" t="s">
        <v>88</v>
      </c>
      <c r="CJ21" s="48"/>
    </row>
    <row r="22" spans="1:88" s="15" customFormat="1" ht="22.5">
      <c r="A22" s="30" t="s">
        <v>150</v>
      </c>
      <c r="B22" s="30" t="s">
        <v>151</v>
      </c>
      <c r="C22" s="30" t="s">
        <v>152</v>
      </c>
      <c r="D22" s="30" t="s">
        <v>36</v>
      </c>
      <c r="E22" s="30" t="s">
        <v>103</v>
      </c>
      <c r="F22" s="30" t="s">
        <v>3</v>
      </c>
      <c r="G22" s="31"/>
      <c r="H22" s="31"/>
      <c r="I22" s="36">
        <v>25</v>
      </c>
      <c r="J22" s="31"/>
      <c r="K22" s="36">
        <v>25</v>
      </c>
      <c r="L22" s="31"/>
      <c r="M22" s="31"/>
      <c r="N22" s="31"/>
      <c r="O22" s="31"/>
      <c r="P22" s="31"/>
      <c r="Q22" s="31"/>
      <c r="R22" s="31"/>
      <c r="S22" s="43">
        <f t="shared" si="0"/>
        <v>25</v>
      </c>
      <c r="T22" s="32">
        <f t="shared" si="1"/>
        <v>25</v>
      </c>
      <c r="U22" s="32">
        <f t="shared" si="2"/>
        <v>0</v>
      </c>
      <c r="V22" s="32">
        <f t="shared" si="3"/>
        <v>0</v>
      </c>
      <c r="W22" s="32">
        <f t="shared" si="4"/>
        <v>50</v>
      </c>
      <c r="X22" s="49">
        <f t="shared" si="5"/>
        <v>316.5</v>
      </c>
      <c r="Y22" s="49">
        <f t="shared" si="6"/>
        <v>316.5</v>
      </c>
      <c r="Z22" s="49">
        <f t="shared" si="7"/>
        <v>0</v>
      </c>
      <c r="AA22" s="49">
        <f t="shared" si="8"/>
        <v>0</v>
      </c>
      <c r="AB22" s="49">
        <f t="shared" si="9"/>
        <v>633</v>
      </c>
      <c r="AC22" s="90"/>
      <c r="AD22" s="90"/>
      <c r="AE22" s="90"/>
      <c r="AF22" s="85"/>
      <c r="AG22" s="85"/>
      <c r="AH22" s="85"/>
      <c r="AI22" s="85"/>
      <c r="AJ22" s="85"/>
      <c r="AK22" s="85"/>
      <c r="AL22" s="85"/>
      <c r="AM22" s="85"/>
      <c r="AN22" s="85"/>
      <c r="AO22" s="52">
        <f t="shared" si="55"/>
        <v>0</v>
      </c>
      <c r="AP22" s="52">
        <f t="shared" si="56"/>
        <v>0</v>
      </c>
      <c r="AQ22" s="52">
        <f t="shared" si="57"/>
        <v>0</v>
      </c>
      <c r="AR22" s="52">
        <f t="shared" si="58"/>
        <v>0</v>
      </c>
      <c r="AS22" s="52">
        <f t="shared" si="59"/>
        <v>0</v>
      </c>
      <c r="AT22" s="53">
        <f t="shared" si="10"/>
        <v>0</v>
      </c>
      <c r="AU22" s="53">
        <f t="shared" si="11"/>
        <v>0</v>
      </c>
      <c r="AV22" s="53">
        <f t="shared" si="12"/>
        <v>0</v>
      </c>
      <c r="AW22" s="53">
        <f t="shared" si="13"/>
        <v>0</v>
      </c>
      <c r="AX22" s="53">
        <f t="shared" si="60"/>
        <v>0</v>
      </c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33">
        <f t="shared" si="40"/>
        <v>0</v>
      </c>
      <c r="BL22" s="33">
        <f t="shared" si="41"/>
        <v>0</v>
      </c>
      <c r="BM22" s="33">
        <f t="shared" si="42"/>
        <v>0</v>
      </c>
      <c r="BN22" s="33">
        <f t="shared" si="43"/>
        <v>0</v>
      </c>
      <c r="BO22" s="33">
        <f t="shared" si="35"/>
        <v>0</v>
      </c>
      <c r="BP22" s="34">
        <f t="shared" si="36"/>
        <v>0</v>
      </c>
      <c r="BQ22" s="34">
        <f t="shared" si="37"/>
        <v>0</v>
      </c>
      <c r="BR22" s="34">
        <f t="shared" si="38"/>
        <v>0</v>
      </c>
      <c r="BS22" s="34">
        <f t="shared" si="39"/>
        <v>0</v>
      </c>
      <c r="BT22" s="34">
        <f t="shared" si="44"/>
        <v>0</v>
      </c>
      <c r="BU22" s="74">
        <f t="shared" si="45"/>
        <v>-316.5</v>
      </c>
      <c r="BV22" s="74">
        <f t="shared" si="46"/>
        <v>-316.5</v>
      </c>
      <c r="BW22" s="74">
        <f t="shared" si="47"/>
        <v>0</v>
      </c>
      <c r="BX22" s="74">
        <f t="shared" si="48"/>
        <v>0</v>
      </c>
      <c r="BY22" s="74">
        <f t="shared" si="49"/>
        <v>-633</v>
      </c>
      <c r="BZ22" s="75">
        <f t="shared" si="50"/>
        <v>0</v>
      </c>
      <c r="CA22" s="75">
        <f t="shared" si="51"/>
        <v>0</v>
      </c>
      <c r="CB22" s="75">
        <f t="shared" si="52"/>
        <v>0</v>
      </c>
      <c r="CC22" s="75">
        <f t="shared" si="53"/>
        <v>0</v>
      </c>
      <c r="CD22" s="75">
        <f t="shared" si="54"/>
        <v>0</v>
      </c>
      <c r="CE22" s="44">
        <v>12.66</v>
      </c>
      <c r="CF22" s="83"/>
      <c r="CG22" s="98">
        <v>0</v>
      </c>
      <c r="CH22" s="99">
        <f t="shared" si="34"/>
        <v>0</v>
      </c>
      <c r="CI22" s="45" t="s">
        <v>89</v>
      </c>
      <c r="CJ22" s="48"/>
    </row>
    <row r="23" spans="1:88" s="15" customFormat="1" ht="22.5">
      <c r="A23" s="30" t="s">
        <v>150</v>
      </c>
      <c r="B23" s="30" t="s">
        <v>151</v>
      </c>
      <c r="C23" s="30" t="s">
        <v>152</v>
      </c>
      <c r="D23" s="30" t="s">
        <v>179</v>
      </c>
      <c r="E23" s="30" t="s">
        <v>180</v>
      </c>
      <c r="F23" s="30" t="s">
        <v>3</v>
      </c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43">
        <f t="shared" si="0"/>
        <v>0</v>
      </c>
      <c r="T23" s="32">
        <f t="shared" si="1"/>
        <v>0</v>
      </c>
      <c r="U23" s="32">
        <f t="shared" si="2"/>
        <v>0</v>
      </c>
      <c r="V23" s="32">
        <f t="shared" si="3"/>
        <v>0</v>
      </c>
      <c r="W23" s="32">
        <f t="shared" si="4"/>
        <v>0</v>
      </c>
      <c r="X23" s="49">
        <f t="shared" si="5"/>
        <v>0</v>
      </c>
      <c r="Y23" s="49">
        <f t="shared" si="6"/>
        <v>0</v>
      </c>
      <c r="Z23" s="49">
        <f t="shared" si="7"/>
        <v>0</v>
      </c>
      <c r="AA23" s="49">
        <f t="shared" si="8"/>
        <v>0</v>
      </c>
      <c r="AB23" s="49">
        <f t="shared" si="9"/>
        <v>0</v>
      </c>
      <c r="AC23" s="90"/>
      <c r="AD23" s="90"/>
      <c r="AE23" s="90"/>
      <c r="AF23" s="85"/>
      <c r="AG23" s="85"/>
      <c r="AH23" s="85"/>
      <c r="AI23" s="85"/>
      <c r="AJ23" s="85"/>
      <c r="AK23" s="85"/>
      <c r="AL23" s="85"/>
      <c r="AM23" s="85"/>
      <c r="AN23" s="85"/>
      <c r="AO23" s="52">
        <f t="shared" si="55"/>
        <v>0</v>
      </c>
      <c r="AP23" s="52">
        <f t="shared" si="56"/>
        <v>0</v>
      </c>
      <c r="AQ23" s="52">
        <f t="shared" si="57"/>
        <v>0</v>
      </c>
      <c r="AR23" s="52">
        <f t="shared" si="58"/>
        <v>0</v>
      </c>
      <c r="AS23" s="52">
        <f t="shared" si="59"/>
        <v>0</v>
      </c>
      <c r="AT23" s="53">
        <f t="shared" si="10"/>
        <v>0</v>
      </c>
      <c r="AU23" s="53">
        <f t="shared" si="11"/>
        <v>0</v>
      </c>
      <c r="AV23" s="53">
        <f t="shared" si="12"/>
        <v>0</v>
      </c>
      <c r="AW23" s="53">
        <f t="shared" si="13"/>
        <v>0</v>
      </c>
      <c r="AX23" s="53">
        <f t="shared" si="60"/>
        <v>0</v>
      </c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33">
        <f t="shared" si="40"/>
        <v>0</v>
      </c>
      <c r="BL23" s="33">
        <f t="shared" si="41"/>
        <v>0</v>
      </c>
      <c r="BM23" s="33">
        <f t="shared" si="42"/>
        <v>0</v>
      </c>
      <c r="BN23" s="33">
        <f t="shared" si="43"/>
        <v>0</v>
      </c>
      <c r="BO23" s="33">
        <f t="shared" si="35"/>
        <v>0</v>
      </c>
      <c r="BP23" s="34">
        <f t="shared" si="36"/>
        <v>0</v>
      </c>
      <c r="BQ23" s="34">
        <f t="shared" si="37"/>
        <v>0</v>
      </c>
      <c r="BR23" s="34">
        <f t="shared" si="38"/>
        <v>0</v>
      </c>
      <c r="BS23" s="34">
        <f t="shared" si="39"/>
        <v>0</v>
      </c>
      <c r="BT23" s="34">
        <f t="shared" si="44"/>
        <v>0</v>
      </c>
      <c r="BU23" s="74">
        <f t="shared" si="45"/>
        <v>0</v>
      </c>
      <c r="BV23" s="74">
        <f t="shared" si="46"/>
        <v>0</v>
      </c>
      <c r="BW23" s="74">
        <f t="shared" si="47"/>
        <v>0</v>
      </c>
      <c r="BX23" s="74">
        <f t="shared" si="48"/>
        <v>0</v>
      </c>
      <c r="BY23" s="74">
        <f t="shared" si="49"/>
        <v>0</v>
      </c>
      <c r="BZ23" s="75">
        <f t="shared" si="50"/>
        <v>0</v>
      </c>
      <c r="CA23" s="75">
        <f t="shared" si="51"/>
        <v>0</v>
      </c>
      <c r="CB23" s="75">
        <f t="shared" si="52"/>
        <v>0</v>
      </c>
      <c r="CC23" s="75">
        <f t="shared" si="53"/>
        <v>0</v>
      </c>
      <c r="CD23" s="75">
        <f t="shared" si="54"/>
        <v>0</v>
      </c>
      <c r="CE23" s="44">
        <v>0</v>
      </c>
      <c r="CF23" s="83"/>
      <c r="CG23" s="98">
        <v>0</v>
      </c>
      <c r="CH23" s="99">
        <f t="shared" si="34"/>
        <v>0</v>
      </c>
      <c r="CI23" s="45" t="s">
        <v>89</v>
      </c>
      <c r="CJ23" s="48"/>
    </row>
    <row r="24" spans="1:88" s="15" customFormat="1" ht="22.5">
      <c r="A24" s="30" t="s">
        <v>150</v>
      </c>
      <c r="B24" s="30" t="s">
        <v>151</v>
      </c>
      <c r="C24" s="30" t="s">
        <v>152</v>
      </c>
      <c r="D24" s="30" t="s">
        <v>181</v>
      </c>
      <c r="E24" s="30" t="s">
        <v>182</v>
      </c>
      <c r="F24" s="30" t="s">
        <v>3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6">
        <v>20</v>
      </c>
      <c r="R24" s="31"/>
      <c r="S24" s="43">
        <f t="shared" si="0"/>
        <v>0</v>
      </c>
      <c r="T24" s="32">
        <f t="shared" si="1"/>
        <v>0</v>
      </c>
      <c r="U24" s="32">
        <f t="shared" si="2"/>
        <v>0</v>
      </c>
      <c r="V24" s="32">
        <f t="shared" si="3"/>
        <v>20</v>
      </c>
      <c r="W24" s="32">
        <f t="shared" si="4"/>
        <v>20</v>
      </c>
      <c r="X24" s="49">
        <f t="shared" si="5"/>
        <v>0</v>
      </c>
      <c r="Y24" s="49">
        <f t="shared" si="6"/>
        <v>0</v>
      </c>
      <c r="Z24" s="49">
        <f t="shared" si="7"/>
        <v>0</v>
      </c>
      <c r="AA24" s="49">
        <f t="shared" si="8"/>
        <v>0</v>
      </c>
      <c r="AB24" s="49">
        <f t="shared" si="9"/>
        <v>0</v>
      </c>
      <c r="AC24" s="90"/>
      <c r="AD24" s="90"/>
      <c r="AE24" s="90"/>
      <c r="AF24" s="85"/>
      <c r="AG24" s="85"/>
      <c r="AH24" s="85"/>
      <c r="AI24" s="85">
        <v>20</v>
      </c>
      <c r="AJ24" s="85"/>
      <c r="AK24" s="85"/>
      <c r="AL24" s="85"/>
      <c r="AM24" s="85"/>
      <c r="AN24" s="85"/>
      <c r="AO24" s="52">
        <f t="shared" si="55"/>
        <v>0</v>
      </c>
      <c r="AP24" s="52">
        <f t="shared" si="56"/>
        <v>0</v>
      </c>
      <c r="AQ24" s="52">
        <f t="shared" si="57"/>
        <v>20</v>
      </c>
      <c r="AR24" s="52">
        <f t="shared" si="58"/>
        <v>0</v>
      </c>
      <c r="AS24" s="52">
        <f t="shared" si="59"/>
        <v>20</v>
      </c>
      <c r="AT24" s="53">
        <f t="shared" si="10"/>
        <v>0</v>
      </c>
      <c r="AU24" s="53">
        <f t="shared" si="11"/>
        <v>0</v>
      </c>
      <c r="AV24" s="53">
        <f t="shared" si="12"/>
        <v>0</v>
      </c>
      <c r="AW24" s="53">
        <f t="shared" si="13"/>
        <v>0</v>
      </c>
      <c r="AX24" s="53">
        <f t="shared" si="60"/>
        <v>0</v>
      </c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33">
        <f t="shared" si="40"/>
        <v>0</v>
      </c>
      <c r="BL24" s="33">
        <f t="shared" si="41"/>
        <v>0</v>
      </c>
      <c r="BM24" s="33">
        <f t="shared" si="42"/>
        <v>0</v>
      </c>
      <c r="BN24" s="33">
        <f t="shared" si="43"/>
        <v>0</v>
      </c>
      <c r="BO24" s="33">
        <f t="shared" si="35"/>
        <v>0</v>
      </c>
      <c r="BP24" s="34">
        <f t="shared" si="36"/>
        <v>0</v>
      </c>
      <c r="BQ24" s="34">
        <f t="shared" si="37"/>
        <v>0</v>
      </c>
      <c r="BR24" s="34">
        <f t="shared" si="38"/>
        <v>0</v>
      </c>
      <c r="BS24" s="34">
        <f t="shared" si="39"/>
        <v>0</v>
      </c>
      <c r="BT24" s="34">
        <f t="shared" si="44"/>
        <v>0</v>
      </c>
      <c r="BU24" s="74">
        <f t="shared" si="45"/>
        <v>0</v>
      </c>
      <c r="BV24" s="74">
        <f t="shared" si="46"/>
        <v>0</v>
      </c>
      <c r="BW24" s="74">
        <f t="shared" si="47"/>
        <v>0</v>
      </c>
      <c r="BX24" s="74">
        <f t="shared" si="48"/>
        <v>0</v>
      </c>
      <c r="BY24" s="74">
        <f t="shared" si="49"/>
        <v>0</v>
      </c>
      <c r="BZ24" s="75">
        <f t="shared" si="50"/>
        <v>0</v>
      </c>
      <c r="CA24" s="75">
        <f t="shared" si="51"/>
        <v>0</v>
      </c>
      <c r="CB24" s="75">
        <f t="shared" si="52"/>
        <v>0</v>
      </c>
      <c r="CC24" s="75">
        <f t="shared" si="53"/>
        <v>0</v>
      </c>
      <c r="CD24" s="75">
        <f t="shared" si="54"/>
        <v>0</v>
      </c>
      <c r="CE24" s="44"/>
      <c r="CF24" s="83"/>
      <c r="CG24" s="98">
        <v>0</v>
      </c>
      <c r="CH24" s="99">
        <f t="shared" si="34"/>
        <v>0</v>
      </c>
      <c r="CI24" s="45" t="s">
        <v>89</v>
      </c>
      <c r="CJ24" s="48"/>
    </row>
    <row r="25" spans="1:88" s="15" customFormat="1" ht="22.5">
      <c r="A25" s="37" t="s">
        <v>150</v>
      </c>
      <c r="B25" s="37" t="s">
        <v>151</v>
      </c>
      <c r="C25" s="37" t="s">
        <v>152</v>
      </c>
      <c r="D25" s="37" t="s">
        <v>183</v>
      </c>
      <c r="E25" s="37" t="s">
        <v>184</v>
      </c>
      <c r="F25" s="37" t="s">
        <v>2</v>
      </c>
      <c r="G25" s="31"/>
      <c r="H25" s="31"/>
      <c r="I25" s="31"/>
      <c r="J25" s="36">
        <v>25</v>
      </c>
      <c r="K25" s="31"/>
      <c r="L25" s="36">
        <v>25</v>
      </c>
      <c r="M25" s="31"/>
      <c r="N25" s="31"/>
      <c r="O25" s="31"/>
      <c r="P25" s="31"/>
      <c r="Q25" s="31"/>
      <c r="R25" s="31"/>
      <c r="S25" s="43">
        <f t="shared" si="0"/>
        <v>0</v>
      </c>
      <c r="T25" s="32">
        <f t="shared" si="1"/>
        <v>50</v>
      </c>
      <c r="U25" s="32">
        <f t="shared" si="2"/>
        <v>0</v>
      </c>
      <c r="V25" s="32">
        <f t="shared" si="3"/>
        <v>0</v>
      </c>
      <c r="W25" s="32">
        <f t="shared" si="4"/>
        <v>50</v>
      </c>
      <c r="X25" s="49">
        <f t="shared" si="5"/>
        <v>0</v>
      </c>
      <c r="Y25" s="49">
        <f t="shared" si="6"/>
        <v>615.5</v>
      </c>
      <c r="Z25" s="49">
        <f t="shared" si="7"/>
        <v>0</v>
      </c>
      <c r="AA25" s="49">
        <f t="shared" si="8"/>
        <v>0</v>
      </c>
      <c r="AB25" s="49">
        <f t="shared" si="9"/>
        <v>615.5</v>
      </c>
      <c r="AC25" s="90"/>
      <c r="AD25" s="90"/>
      <c r="AE25" s="90"/>
      <c r="AF25" s="85"/>
      <c r="AG25" s="85"/>
      <c r="AH25" s="85"/>
      <c r="AI25" s="85"/>
      <c r="AJ25" s="85"/>
      <c r="AK25" s="85"/>
      <c r="AL25" s="85"/>
      <c r="AM25" s="85"/>
      <c r="AN25" s="85"/>
      <c r="AO25" s="52">
        <f t="shared" si="55"/>
        <v>0</v>
      </c>
      <c r="AP25" s="52">
        <f t="shared" si="56"/>
        <v>0</v>
      </c>
      <c r="AQ25" s="52">
        <f t="shared" si="57"/>
        <v>0</v>
      </c>
      <c r="AR25" s="52">
        <f t="shared" si="58"/>
        <v>0</v>
      </c>
      <c r="AS25" s="52">
        <f t="shared" si="59"/>
        <v>0</v>
      </c>
      <c r="AT25" s="53">
        <f t="shared" si="10"/>
        <v>0</v>
      </c>
      <c r="AU25" s="53">
        <f t="shared" si="11"/>
        <v>0</v>
      </c>
      <c r="AV25" s="53">
        <f t="shared" si="12"/>
        <v>0</v>
      </c>
      <c r="AW25" s="53">
        <f t="shared" si="13"/>
        <v>0</v>
      </c>
      <c r="AX25" s="53">
        <f t="shared" si="60"/>
        <v>0</v>
      </c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33">
        <f t="shared" si="40"/>
        <v>0</v>
      </c>
      <c r="BL25" s="33">
        <f t="shared" si="41"/>
        <v>0</v>
      </c>
      <c r="BM25" s="33">
        <f t="shared" si="42"/>
        <v>0</v>
      </c>
      <c r="BN25" s="33">
        <f t="shared" si="43"/>
        <v>0</v>
      </c>
      <c r="BO25" s="33">
        <f t="shared" si="35"/>
        <v>0</v>
      </c>
      <c r="BP25" s="34">
        <f t="shared" si="36"/>
        <v>0</v>
      </c>
      <c r="BQ25" s="34">
        <f t="shared" si="37"/>
        <v>0</v>
      </c>
      <c r="BR25" s="34">
        <f t="shared" si="38"/>
        <v>0</v>
      </c>
      <c r="BS25" s="34">
        <f t="shared" si="39"/>
        <v>0</v>
      </c>
      <c r="BT25" s="34">
        <f t="shared" si="44"/>
        <v>0</v>
      </c>
      <c r="BU25" s="74">
        <f t="shared" si="45"/>
        <v>0</v>
      </c>
      <c r="BV25" s="74">
        <f t="shared" si="46"/>
        <v>-615.5</v>
      </c>
      <c r="BW25" s="74">
        <f t="shared" si="47"/>
        <v>0</v>
      </c>
      <c r="BX25" s="74">
        <f t="shared" si="48"/>
        <v>0</v>
      </c>
      <c r="BY25" s="74">
        <f t="shared" si="49"/>
        <v>-615.5</v>
      </c>
      <c r="BZ25" s="75">
        <f t="shared" si="50"/>
        <v>0</v>
      </c>
      <c r="CA25" s="75">
        <f t="shared" si="51"/>
        <v>0</v>
      </c>
      <c r="CB25" s="75">
        <f t="shared" si="52"/>
        <v>0</v>
      </c>
      <c r="CC25" s="75">
        <f t="shared" si="53"/>
        <v>0</v>
      </c>
      <c r="CD25" s="75">
        <f t="shared" si="54"/>
        <v>0</v>
      </c>
      <c r="CE25" s="44">
        <v>12.31</v>
      </c>
      <c r="CF25" s="83"/>
      <c r="CG25" s="98">
        <v>0</v>
      </c>
      <c r="CH25" s="99">
        <f t="shared" si="34"/>
        <v>0</v>
      </c>
      <c r="CI25" s="47" t="s">
        <v>89</v>
      </c>
      <c r="CJ25" s="48"/>
    </row>
    <row r="26" spans="1:88" s="15" customFormat="1" ht="22.5">
      <c r="A26" s="35" t="s">
        <v>150</v>
      </c>
      <c r="B26" s="35" t="s">
        <v>151</v>
      </c>
      <c r="C26" s="35" t="s">
        <v>152</v>
      </c>
      <c r="D26" s="35" t="s">
        <v>69</v>
      </c>
      <c r="E26" s="3" t="s">
        <v>37</v>
      </c>
      <c r="F26" s="35" t="s">
        <v>14</v>
      </c>
      <c r="G26" s="31"/>
      <c r="H26" s="31"/>
      <c r="I26" s="31"/>
      <c r="J26" s="31"/>
      <c r="K26" s="31"/>
      <c r="L26" s="36">
        <v>5</v>
      </c>
      <c r="M26" s="31"/>
      <c r="N26" s="31"/>
      <c r="O26" s="36">
        <v>10</v>
      </c>
      <c r="P26" s="36">
        <v>5</v>
      </c>
      <c r="Q26" s="31"/>
      <c r="R26" s="31"/>
      <c r="S26" s="43">
        <f t="shared" si="0"/>
        <v>0</v>
      </c>
      <c r="T26" s="32">
        <f t="shared" si="1"/>
        <v>5</v>
      </c>
      <c r="U26" s="32">
        <f t="shared" si="2"/>
        <v>10</v>
      </c>
      <c r="V26" s="32">
        <f t="shared" si="3"/>
        <v>5</v>
      </c>
      <c r="W26" s="32">
        <f t="shared" si="4"/>
        <v>20</v>
      </c>
      <c r="X26" s="49">
        <f t="shared" si="5"/>
        <v>0</v>
      </c>
      <c r="Y26" s="49">
        <f t="shared" si="6"/>
        <v>690.8</v>
      </c>
      <c r="Z26" s="49">
        <f t="shared" si="7"/>
        <v>1381.6</v>
      </c>
      <c r="AA26" s="49">
        <f t="shared" si="8"/>
        <v>690.8</v>
      </c>
      <c r="AB26" s="49">
        <f t="shared" si="9"/>
        <v>2763.2</v>
      </c>
      <c r="AC26" s="90"/>
      <c r="AD26" s="90"/>
      <c r="AE26" s="90">
        <v>5</v>
      </c>
      <c r="AF26" s="85"/>
      <c r="AG26" s="85"/>
      <c r="AH26" s="85">
        <v>5</v>
      </c>
      <c r="AI26" s="85"/>
      <c r="AJ26" s="85"/>
      <c r="AK26" s="85"/>
      <c r="AL26" s="85"/>
      <c r="AM26" s="85">
        <v>5</v>
      </c>
      <c r="AN26" s="85">
        <v>10</v>
      </c>
      <c r="AO26" s="52">
        <f t="shared" si="55"/>
        <v>5</v>
      </c>
      <c r="AP26" s="52">
        <f t="shared" si="56"/>
        <v>5</v>
      </c>
      <c r="AQ26" s="52">
        <f t="shared" si="57"/>
        <v>0</v>
      </c>
      <c r="AR26" s="52">
        <f t="shared" si="58"/>
        <v>15</v>
      </c>
      <c r="AS26" s="52">
        <f t="shared" si="59"/>
        <v>25</v>
      </c>
      <c r="AT26" s="53">
        <f t="shared" si="10"/>
        <v>704.61599999999999</v>
      </c>
      <c r="AU26" s="53">
        <f t="shared" si="11"/>
        <v>704.61599999999999</v>
      </c>
      <c r="AV26" s="53">
        <f t="shared" si="12"/>
        <v>0</v>
      </c>
      <c r="AW26" s="53">
        <f t="shared" si="13"/>
        <v>2113.848</v>
      </c>
      <c r="AX26" s="53">
        <f t="shared" si="60"/>
        <v>3523.08</v>
      </c>
      <c r="AY26" s="54">
        <v>5</v>
      </c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33">
        <f t="shared" si="40"/>
        <v>5</v>
      </c>
      <c r="BL26" s="33">
        <f t="shared" si="41"/>
        <v>0</v>
      </c>
      <c r="BM26" s="33">
        <f t="shared" si="42"/>
        <v>0</v>
      </c>
      <c r="BN26" s="33">
        <f t="shared" si="43"/>
        <v>0</v>
      </c>
      <c r="BO26" s="33">
        <f t="shared" si="35"/>
        <v>5</v>
      </c>
      <c r="BP26" s="34">
        <f t="shared" si="36"/>
        <v>704.59999999999991</v>
      </c>
      <c r="BQ26" s="34">
        <f t="shared" si="37"/>
        <v>0</v>
      </c>
      <c r="BR26" s="34">
        <f t="shared" si="38"/>
        <v>0</v>
      </c>
      <c r="BS26" s="34">
        <f t="shared" si="39"/>
        <v>0</v>
      </c>
      <c r="BT26" s="34">
        <f t="shared" si="44"/>
        <v>704.59999999999991</v>
      </c>
      <c r="BU26" s="74">
        <f t="shared" si="45"/>
        <v>704.59999999999991</v>
      </c>
      <c r="BV26" s="74">
        <f t="shared" si="46"/>
        <v>-690.8</v>
      </c>
      <c r="BW26" s="74">
        <f t="shared" si="47"/>
        <v>-1381.6</v>
      </c>
      <c r="BX26" s="74">
        <f t="shared" si="48"/>
        <v>-690.8</v>
      </c>
      <c r="BY26" s="74">
        <f t="shared" si="49"/>
        <v>-2058.6</v>
      </c>
      <c r="BZ26" s="75">
        <f t="shared" si="50"/>
        <v>-1.6000000000076398E-2</v>
      </c>
      <c r="CA26" s="75">
        <f t="shared" si="51"/>
        <v>-704.61599999999999</v>
      </c>
      <c r="CB26" s="75">
        <f t="shared" si="52"/>
        <v>0</v>
      </c>
      <c r="CC26" s="75">
        <f t="shared" si="53"/>
        <v>-2113.848</v>
      </c>
      <c r="CD26" s="75">
        <f t="shared" si="54"/>
        <v>-2818.48</v>
      </c>
      <c r="CE26" s="44">
        <v>138.16</v>
      </c>
      <c r="CF26" s="83">
        <v>140.91999999999999</v>
      </c>
      <c r="CG26" s="100">
        <v>25</v>
      </c>
      <c r="CH26" s="99">
        <f t="shared" si="34"/>
        <v>3522.9999999999995</v>
      </c>
      <c r="CI26" s="46" t="s">
        <v>88</v>
      </c>
      <c r="CJ26" s="48"/>
    </row>
    <row r="27" spans="1:88" s="15" customFormat="1" ht="22.5">
      <c r="A27" s="35" t="s">
        <v>150</v>
      </c>
      <c r="B27" s="35" t="s">
        <v>151</v>
      </c>
      <c r="C27" s="35" t="s">
        <v>152</v>
      </c>
      <c r="D27" s="35" t="s">
        <v>138</v>
      </c>
      <c r="E27" s="3" t="s">
        <v>139</v>
      </c>
      <c r="F27" s="35" t="s">
        <v>2</v>
      </c>
      <c r="G27" s="31"/>
      <c r="H27" s="31"/>
      <c r="I27" s="31"/>
      <c r="J27" s="31"/>
      <c r="K27" s="36">
        <v>95</v>
      </c>
      <c r="L27" s="31"/>
      <c r="M27" s="36">
        <v>25</v>
      </c>
      <c r="N27" s="31"/>
      <c r="O27" s="36">
        <v>25</v>
      </c>
      <c r="P27" s="36">
        <v>35</v>
      </c>
      <c r="Q27" s="36">
        <v>85</v>
      </c>
      <c r="R27" s="36">
        <v>65</v>
      </c>
      <c r="S27" s="43">
        <f t="shared" si="0"/>
        <v>0</v>
      </c>
      <c r="T27" s="32">
        <f t="shared" si="1"/>
        <v>95</v>
      </c>
      <c r="U27" s="32">
        <f t="shared" si="2"/>
        <v>50</v>
      </c>
      <c r="V27" s="32">
        <f t="shared" si="3"/>
        <v>185</v>
      </c>
      <c r="W27" s="32">
        <f t="shared" si="4"/>
        <v>330</v>
      </c>
      <c r="X27" s="49">
        <f t="shared" si="5"/>
        <v>0</v>
      </c>
      <c r="Y27" s="49">
        <f t="shared" si="6"/>
        <v>2624.85</v>
      </c>
      <c r="Z27" s="49">
        <f t="shared" si="7"/>
        <v>1381.5</v>
      </c>
      <c r="AA27" s="49">
        <f t="shared" si="8"/>
        <v>5111.55</v>
      </c>
      <c r="AB27" s="49">
        <f t="shared" si="9"/>
        <v>9117.9</v>
      </c>
      <c r="AC27" s="91">
        <v>420</v>
      </c>
      <c r="AD27" s="90"/>
      <c r="AE27" s="90"/>
      <c r="AF27" s="85">
        <v>45</v>
      </c>
      <c r="AG27" s="85">
        <v>45</v>
      </c>
      <c r="AH27" s="85"/>
      <c r="AI27" s="85"/>
      <c r="AJ27" s="85"/>
      <c r="AK27" s="85"/>
      <c r="AL27" s="85"/>
      <c r="AM27" s="85">
        <v>75</v>
      </c>
      <c r="AN27" s="85">
        <v>75</v>
      </c>
      <c r="AO27" s="52">
        <f t="shared" si="55"/>
        <v>420</v>
      </c>
      <c r="AP27" s="52">
        <f t="shared" si="56"/>
        <v>90</v>
      </c>
      <c r="AQ27" s="52">
        <f t="shared" si="57"/>
        <v>0</v>
      </c>
      <c r="AR27" s="52">
        <f t="shared" si="58"/>
        <v>150</v>
      </c>
      <c r="AS27" s="52">
        <f t="shared" si="59"/>
        <v>660</v>
      </c>
      <c r="AT27" s="53">
        <f t="shared" si="10"/>
        <v>11836.692000000001</v>
      </c>
      <c r="AU27" s="53">
        <f t="shared" si="11"/>
        <v>2536.4339999999997</v>
      </c>
      <c r="AV27" s="53">
        <f t="shared" si="12"/>
        <v>0</v>
      </c>
      <c r="AW27" s="53">
        <f t="shared" si="13"/>
        <v>4227.3900000000003</v>
      </c>
      <c r="AX27" s="53">
        <f t="shared" si="60"/>
        <v>18600.516</v>
      </c>
      <c r="AY27" s="54">
        <v>420</v>
      </c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33">
        <f t="shared" si="40"/>
        <v>420</v>
      </c>
      <c r="BL27" s="33">
        <f t="shared" si="41"/>
        <v>0</v>
      </c>
      <c r="BM27" s="33">
        <f t="shared" si="42"/>
        <v>0</v>
      </c>
      <c r="BN27" s="33">
        <f t="shared" si="43"/>
        <v>0</v>
      </c>
      <c r="BO27" s="33">
        <f t="shared" si="35"/>
        <v>420</v>
      </c>
      <c r="BP27" s="34">
        <f t="shared" si="36"/>
        <v>11835.6</v>
      </c>
      <c r="BQ27" s="34">
        <f t="shared" si="37"/>
        <v>0</v>
      </c>
      <c r="BR27" s="34">
        <f t="shared" si="38"/>
        <v>0</v>
      </c>
      <c r="BS27" s="34">
        <f t="shared" si="39"/>
        <v>0</v>
      </c>
      <c r="BT27" s="34">
        <f t="shared" si="44"/>
        <v>11835.6</v>
      </c>
      <c r="BU27" s="74">
        <f t="shared" si="45"/>
        <v>11835.6</v>
      </c>
      <c r="BV27" s="74">
        <f t="shared" si="46"/>
        <v>-2624.85</v>
      </c>
      <c r="BW27" s="74">
        <f t="shared" si="47"/>
        <v>-1381.5</v>
      </c>
      <c r="BX27" s="74">
        <f t="shared" si="48"/>
        <v>-5111.55</v>
      </c>
      <c r="BY27" s="74">
        <f t="shared" si="49"/>
        <v>2717.7</v>
      </c>
      <c r="BZ27" s="75">
        <f t="shared" si="50"/>
        <v>-1.092000000000553</v>
      </c>
      <c r="CA27" s="75">
        <f t="shared" si="51"/>
        <v>-2536.4339999999997</v>
      </c>
      <c r="CB27" s="75">
        <f t="shared" si="52"/>
        <v>0</v>
      </c>
      <c r="CC27" s="75">
        <f t="shared" si="53"/>
        <v>-4227.3900000000003</v>
      </c>
      <c r="CD27" s="75">
        <f t="shared" si="54"/>
        <v>-6764.9160000000011</v>
      </c>
      <c r="CE27" s="44">
        <v>27.63</v>
      </c>
      <c r="CF27" s="83">
        <v>28.18</v>
      </c>
      <c r="CG27" s="100">
        <v>300</v>
      </c>
      <c r="CH27" s="99">
        <f t="shared" si="34"/>
        <v>8454</v>
      </c>
      <c r="CI27" s="46" t="s">
        <v>90</v>
      </c>
      <c r="CJ27" s="48"/>
    </row>
    <row r="28" spans="1:88" s="15" customFormat="1" ht="22.5">
      <c r="A28" s="35" t="s">
        <v>150</v>
      </c>
      <c r="B28" s="35" t="s">
        <v>151</v>
      </c>
      <c r="C28" s="35" t="s">
        <v>152</v>
      </c>
      <c r="D28" s="35" t="s">
        <v>39</v>
      </c>
      <c r="E28" s="35" t="s">
        <v>38</v>
      </c>
      <c r="F28" s="35" t="s">
        <v>2</v>
      </c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43">
        <f t="shared" si="0"/>
        <v>0</v>
      </c>
      <c r="T28" s="32">
        <f t="shared" si="1"/>
        <v>0</v>
      </c>
      <c r="U28" s="32">
        <f t="shared" si="2"/>
        <v>0</v>
      </c>
      <c r="V28" s="32">
        <f t="shared" si="3"/>
        <v>0</v>
      </c>
      <c r="W28" s="32">
        <f t="shared" si="4"/>
        <v>0</v>
      </c>
      <c r="X28" s="49">
        <f t="shared" si="5"/>
        <v>0</v>
      </c>
      <c r="Y28" s="49">
        <f t="shared" si="6"/>
        <v>0</v>
      </c>
      <c r="Z28" s="49">
        <f t="shared" si="7"/>
        <v>0</v>
      </c>
      <c r="AA28" s="49">
        <f t="shared" si="8"/>
        <v>0</v>
      </c>
      <c r="AB28" s="49">
        <f t="shared" si="9"/>
        <v>0</v>
      </c>
      <c r="AC28" s="90"/>
      <c r="AD28" s="90"/>
      <c r="AE28" s="90"/>
      <c r="AF28" s="85"/>
      <c r="AG28" s="85"/>
      <c r="AH28" s="85"/>
      <c r="AI28" s="85"/>
      <c r="AJ28" s="85"/>
      <c r="AK28" s="85"/>
      <c r="AL28" s="85"/>
      <c r="AM28" s="85"/>
      <c r="AN28" s="85"/>
      <c r="AO28" s="52">
        <f t="shared" si="55"/>
        <v>0</v>
      </c>
      <c r="AP28" s="52">
        <f t="shared" si="56"/>
        <v>0</v>
      </c>
      <c r="AQ28" s="52">
        <f t="shared" si="57"/>
        <v>0</v>
      </c>
      <c r="AR28" s="52">
        <f t="shared" si="58"/>
        <v>0</v>
      </c>
      <c r="AS28" s="52">
        <f t="shared" si="59"/>
        <v>0</v>
      </c>
      <c r="AT28" s="53">
        <f t="shared" si="10"/>
        <v>0</v>
      </c>
      <c r="AU28" s="53">
        <f t="shared" si="11"/>
        <v>0</v>
      </c>
      <c r="AV28" s="53">
        <f t="shared" si="12"/>
        <v>0</v>
      </c>
      <c r="AW28" s="53">
        <f t="shared" si="13"/>
        <v>0</v>
      </c>
      <c r="AX28" s="53">
        <f t="shared" si="60"/>
        <v>0</v>
      </c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33">
        <f t="shared" si="40"/>
        <v>0</v>
      </c>
      <c r="BL28" s="33">
        <f t="shared" si="41"/>
        <v>0</v>
      </c>
      <c r="BM28" s="33">
        <f t="shared" si="42"/>
        <v>0</v>
      </c>
      <c r="BN28" s="33">
        <f t="shared" si="43"/>
        <v>0</v>
      </c>
      <c r="BO28" s="33">
        <f t="shared" si="35"/>
        <v>0</v>
      </c>
      <c r="BP28" s="34">
        <f t="shared" si="36"/>
        <v>0</v>
      </c>
      <c r="BQ28" s="34">
        <f t="shared" si="37"/>
        <v>0</v>
      </c>
      <c r="BR28" s="34">
        <f t="shared" si="38"/>
        <v>0</v>
      </c>
      <c r="BS28" s="34">
        <f t="shared" si="39"/>
        <v>0</v>
      </c>
      <c r="BT28" s="34">
        <f t="shared" si="44"/>
        <v>0</v>
      </c>
      <c r="BU28" s="74">
        <f t="shared" si="45"/>
        <v>0</v>
      </c>
      <c r="BV28" s="74">
        <f t="shared" si="46"/>
        <v>0</v>
      </c>
      <c r="BW28" s="74">
        <f t="shared" si="47"/>
        <v>0</v>
      </c>
      <c r="BX28" s="74">
        <f t="shared" si="48"/>
        <v>0</v>
      </c>
      <c r="BY28" s="74">
        <f t="shared" si="49"/>
        <v>0</v>
      </c>
      <c r="BZ28" s="75">
        <f t="shared" si="50"/>
        <v>0</v>
      </c>
      <c r="CA28" s="75">
        <f t="shared" si="51"/>
        <v>0</v>
      </c>
      <c r="CB28" s="75">
        <f t="shared" si="52"/>
        <v>0</v>
      </c>
      <c r="CC28" s="75">
        <f t="shared" si="53"/>
        <v>0</v>
      </c>
      <c r="CD28" s="75">
        <f t="shared" si="54"/>
        <v>0</v>
      </c>
      <c r="CE28" s="44"/>
      <c r="CF28" s="83"/>
      <c r="CG28" s="98">
        <v>0</v>
      </c>
      <c r="CH28" s="99">
        <f t="shared" si="34"/>
        <v>0</v>
      </c>
      <c r="CI28" s="46" t="s">
        <v>88</v>
      </c>
      <c r="CJ28" s="48"/>
    </row>
    <row r="29" spans="1:88" s="15" customFormat="1" ht="22.5">
      <c r="A29" s="35" t="s">
        <v>150</v>
      </c>
      <c r="B29" s="35" t="s">
        <v>151</v>
      </c>
      <c r="C29" s="35" t="s">
        <v>152</v>
      </c>
      <c r="D29" s="35" t="s">
        <v>185</v>
      </c>
      <c r="E29" s="35" t="s">
        <v>186</v>
      </c>
      <c r="F29" s="35" t="s">
        <v>2</v>
      </c>
      <c r="G29" s="31"/>
      <c r="H29" s="31"/>
      <c r="I29" s="31"/>
      <c r="J29" s="36">
        <v>25</v>
      </c>
      <c r="K29" s="31"/>
      <c r="L29" s="31"/>
      <c r="M29" s="31"/>
      <c r="N29" s="31"/>
      <c r="O29" s="31"/>
      <c r="P29" s="31"/>
      <c r="Q29" s="31"/>
      <c r="R29" s="31"/>
      <c r="S29" s="43">
        <f t="shared" si="0"/>
        <v>0</v>
      </c>
      <c r="T29" s="32">
        <f t="shared" si="1"/>
        <v>25</v>
      </c>
      <c r="U29" s="32">
        <f t="shared" si="2"/>
        <v>0</v>
      </c>
      <c r="V29" s="32">
        <f t="shared" si="3"/>
        <v>0</v>
      </c>
      <c r="W29" s="32">
        <f t="shared" si="4"/>
        <v>25</v>
      </c>
      <c r="X29" s="49">
        <f t="shared" si="5"/>
        <v>0</v>
      </c>
      <c r="Y29" s="49">
        <f t="shared" si="6"/>
        <v>619</v>
      </c>
      <c r="Z29" s="49">
        <f t="shared" si="7"/>
        <v>0</v>
      </c>
      <c r="AA29" s="49">
        <f t="shared" si="8"/>
        <v>0</v>
      </c>
      <c r="AB29" s="49">
        <f t="shared" si="9"/>
        <v>619</v>
      </c>
      <c r="AC29" s="90"/>
      <c r="AD29" s="90">
        <v>25</v>
      </c>
      <c r="AE29" s="90"/>
      <c r="AF29" s="85"/>
      <c r="AG29" s="85"/>
      <c r="AH29" s="85"/>
      <c r="AI29" s="85"/>
      <c r="AJ29" s="85"/>
      <c r="AK29" s="85"/>
      <c r="AL29" s="85"/>
      <c r="AM29" s="85"/>
      <c r="AN29" s="85"/>
      <c r="AO29" s="52">
        <f t="shared" si="55"/>
        <v>25</v>
      </c>
      <c r="AP29" s="52">
        <f t="shared" si="56"/>
        <v>0</v>
      </c>
      <c r="AQ29" s="52">
        <f t="shared" si="57"/>
        <v>0</v>
      </c>
      <c r="AR29" s="52">
        <f t="shared" si="58"/>
        <v>0</v>
      </c>
      <c r="AS29" s="52">
        <f t="shared" si="59"/>
        <v>25</v>
      </c>
      <c r="AT29" s="53">
        <f t="shared" si="10"/>
        <v>631.38</v>
      </c>
      <c r="AU29" s="53">
        <f t="shared" si="11"/>
        <v>0</v>
      </c>
      <c r="AV29" s="53">
        <f t="shared" si="12"/>
        <v>0</v>
      </c>
      <c r="AW29" s="53">
        <f t="shared" si="13"/>
        <v>0</v>
      </c>
      <c r="AX29" s="53">
        <f t="shared" si="60"/>
        <v>631.38</v>
      </c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33">
        <f t="shared" si="40"/>
        <v>0</v>
      </c>
      <c r="BL29" s="33">
        <f t="shared" si="41"/>
        <v>0</v>
      </c>
      <c r="BM29" s="33">
        <f t="shared" si="42"/>
        <v>0</v>
      </c>
      <c r="BN29" s="33">
        <f t="shared" si="43"/>
        <v>0</v>
      </c>
      <c r="BO29" s="33">
        <f t="shared" si="35"/>
        <v>0</v>
      </c>
      <c r="BP29" s="34">
        <f t="shared" si="36"/>
        <v>0</v>
      </c>
      <c r="BQ29" s="34">
        <f t="shared" si="37"/>
        <v>0</v>
      </c>
      <c r="BR29" s="34">
        <f t="shared" si="38"/>
        <v>0</v>
      </c>
      <c r="BS29" s="34">
        <f t="shared" si="39"/>
        <v>0</v>
      </c>
      <c r="BT29" s="34">
        <f t="shared" si="44"/>
        <v>0</v>
      </c>
      <c r="BU29" s="74">
        <f t="shared" si="45"/>
        <v>0</v>
      </c>
      <c r="BV29" s="74">
        <f t="shared" si="46"/>
        <v>-619</v>
      </c>
      <c r="BW29" s="74">
        <f t="shared" si="47"/>
        <v>0</v>
      </c>
      <c r="BX29" s="74">
        <f t="shared" si="48"/>
        <v>0</v>
      </c>
      <c r="BY29" s="74">
        <f t="shared" si="49"/>
        <v>-619</v>
      </c>
      <c r="BZ29" s="75">
        <f t="shared" si="50"/>
        <v>-631.38</v>
      </c>
      <c r="CA29" s="75">
        <f t="shared" si="51"/>
        <v>0</v>
      </c>
      <c r="CB29" s="75">
        <f t="shared" si="52"/>
        <v>0</v>
      </c>
      <c r="CC29" s="75">
        <f t="shared" si="53"/>
        <v>0</v>
      </c>
      <c r="CD29" s="75">
        <f t="shared" si="54"/>
        <v>-631.38</v>
      </c>
      <c r="CE29" s="44">
        <v>24.76</v>
      </c>
      <c r="CF29" s="83">
        <v>25.26</v>
      </c>
      <c r="CG29" s="98">
        <v>25</v>
      </c>
      <c r="CH29" s="99">
        <f t="shared" si="34"/>
        <v>631.5</v>
      </c>
      <c r="CI29" s="46" t="s">
        <v>88</v>
      </c>
      <c r="CJ29" s="48"/>
    </row>
    <row r="30" spans="1:88" s="15" customFormat="1" ht="22.5">
      <c r="A30" s="35" t="s">
        <v>150</v>
      </c>
      <c r="B30" s="35" t="s">
        <v>151</v>
      </c>
      <c r="C30" s="35" t="s">
        <v>152</v>
      </c>
      <c r="D30" s="35" t="s">
        <v>5</v>
      </c>
      <c r="E30" s="3" t="s">
        <v>6</v>
      </c>
      <c r="F30" s="35" t="s">
        <v>7</v>
      </c>
      <c r="G30" s="31"/>
      <c r="H30" s="31"/>
      <c r="I30" s="31"/>
      <c r="J30" s="31"/>
      <c r="K30" s="31"/>
      <c r="L30" s="31"/>
      <c r="M30" s="36">
        <v>500</v>
      </c>
      <c r="N30" s="31"/>
      <c r="O30" s="31"/>
      <c r="P30" s="31"/>
      <c r="Q30" s="36">
        <v>500</v>
      </c>
      <c r="R30" s="36">
        <v>1500</v>
      </c>
      <c r="S30" s="43">
        <f t="shared" si="0"/>
        <v>0</v>
      </c>
      <c r="T30" s="32">
        <f t="shared" si="1"/>
        <v>0</v>
      </c>
      <c r="U30" s="32">
        <f t="shared" si="2"/>
        <v>500</v>
      </c>
      <c r="V30" s="32">
        <f t="shared" si="3"/>
        <v>2000</v>
      </c>
      <c r="W30" s="32">
        <f t="shared" si="4"/>
        <v>2500</v>
      </c>
      <c r="X30" s="49">
        <f t="shared" si="5"/>
        <v>0</v>
      </c>
      <c r="Y30" s="49">
        <f t="shared" si="6"/>
        <v>0</v>
      </c>
      <c r="Z30" s="49">
        <f t="shared" si="7"/>
        <v>3645</v>
      </c>
      <c r="AA30" s="49">
        <f t="shared" si="8"/>
        <v>14580</v>
      </c>
      <c r="AB30" s="49">
        <f t="shared" si="9"/>
        <v>18225</v>
      </c>
      <c r="AC30" s="90"/>
      <c r="AD30" s="90"/>
      <c r="AE30" s="90"/>
      <c r="AF30" s="85"/>
      <c r="AG30" s="85"/>
      <c r="AH30" s="85">
        <v>500</v>
      </c>
      <c r="AI30" s="85"/>
      <c r="AJ30" s="85"/>
      <c r="AK30" s="85">
        <v>500</v>
      </c>
      <c r="AL30" s="85"/>
      <c r="AM30" s="85">
        <v>500</v>
      </c>
      <c r="AN30" s="85">
        <v>500</v>
      </c>
      <c r="AO30" s="52">
        <f t="shared" si="55"/>
        <v>0</v>
      </c>
      <c r="AP30" s="52">
        <f t="shared" si="56"/>
        <v>500</v>
      </c>
      <c r="AQ30" s="52">
        <f t="shared" si="57"/>
        <v>500</v>
      </c>
      <c r="AR30" s="52">
        <f t="shared" si="58"/>
        <v>1000</v>
      </c>
      <c r="AS30" s="52">
        <f t="shared" si="59"/>
        <v>2000</v>
      </c>
      <c r="AT30" s="53">
        <f t="shared" si="10"/>
        <v>0</v>
      </c>
      <c r="AU30" s="53">
        <f t="shared" si="11"/>
        <v>3717.9</v>
      </c>
      <c r="AV30" s="53">
        <f t="shared" si="12"/>
        <v>3717.9</v>
      </c>
      <c r="AW30" s="53">
        <f t="shared" si="13"/>
        <v>7435.8</v>
      </c>
      <c r="AX30" s="53">
        <f t="shared" si="60"/>
        <v>14871.6</v>
      </c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33">
        <f t="shared" si="40"/>
        <v>0</v>
      </c>
      <c r="BL30" s="33">
        <f t="shared" si="41"/>
        <v>0</v>
      </c>
      <c r="BM30" s="33">
        <f t="shared" si="42"/>
        <v>0</v>
      </c>
      <c r="BN30" s="33">
        <f t="shared" si="43"/>
        <v>0</v>
      </c>
      <c r="BO30" s="33">
        <f t="shared" si="35"/>
        <v>0</v>
      </c>
      <c r="BP30" s="34">
        <f t="shared" si="36"/>
        <v>0</v>
      </c>
      <c r="BQ30" s="34">
        <f t="shared" si="37"/>
        <v>0</v>
      </c>
      <c r="BR30" s="34">
        <f t="shared" si="38"/>
        <v>0</v>
      </c>
      <c r="BS30" s="34">
        <f t="shared" si="39"/>
        <v>0</v>
      </c>
      <c r="BT30" s="34">
        <f t="shared" si="44"/>
        <v>0</v>
      </c>
      <c r="BU30" s="74">
        <f t="shared" si="45"/>
        <v>0</v>
      </c>
      <c r="BV30" s="74">
        <f t="shared" si="46"/>
        <v>0</v>
      </c>
      <c r="BW30" s="74">
        <f t="shared" si="47"/>
        <v>-3645</v>
      </c>
      <c r="BX30" s="74">
        <f t="shared" si="48"/>
        <v>-14580</v>
      </c>
      <c r="BY30" s="74">
        <f t="shared" si="49"/>
        <v>-18225</v>
      </c>
      <c r="BZ30" s="75">
        <f t="shared" si="50"/>
        <v>0</v>
      </c>
      <c r="CA30" s="75">
        <f t="shared" si="51"/>
        <v>-3717.9</v>
      </c>
      <c r="CB30" s="75">
        <f t="shared" si="52"/>
        <v>-3717.9</v>
      </c>
      <c r="CC30" s="75">
        <f t="shared" si="53"/>
        <v>-7435.8</v>
      </c>
      <c r="CD30" s="75">
        <f t="shared" si="54"/>
        <v>-14871.6</v>
      </c>
      <c r="CE30" s="44">
        <v>7.29</v>
      </c>
      <c r="CF30" s="83">
        <v>9.2899999999999991</v>
      </c>
      <c r="CG30" s="100">
        <v>1875</v>
      </c>
      <c r="CH30" s="99">
        <f t="shared" si="34"/>
        <v>17418.75</v>
      </c>
      <c r="CI30" s="46" t="s">
        <v>88</v>
      </c>
      <c r="CJ30" s="48"/>
    </row>
    <row r="31" spans="1:88" s="15" customFormat="1" ht="22.5">
      <c r="A31" s="30" t="s">
        <v>150</v>
      </c>
      <c r="B31" s="30" t="s">
        <v>151</v>
      </c>
      <c r="C31" s="30" t="s">
        <v>152</v>
      </c>
      <c r="D31" s="30" t="s">
        <v>8</v>
      </c>
      <c r="E31" s="30" t="s">
        <v>9</v>
      </c>
      <c r="F31" s="30" t="s">
        <v>3</v>
      </c>
      <c r="G31" s="31"/>
      <c r="H31" s="31"/>
      <c r="I31" s="31"/>
      <c r="J31" s="31"/>
      <c r="K31" s="31"/>
      <c r="L31" s="31"/>
      <c r="M31" s="31"/>
      <c r="N31" s="31"/>
      <c r="O31" s="36">
        <v>750</v>
      </c>
      <c r="P31" s="31"/>
      <c r="Q31" s="31"/>
      <c r="R31" s="36">
        <v>750</v>
      </c>
      <c r="S31" s="43">
        <f t="shared" si="0"/>
        <v>0</v>
      </c>
      <c r="T31" s="32">
        <f t="shared" si="1"/>
        <v>0</v>
      </c>
      <c r="U31" s="32">
        <f t="shared" si="2"/>
        <v>750</v>
      </c>
      <c r="V31" s="32">
        <f t="shared" si="3"/>
        <v>750</v>
      </c>
      <c r="W31" s="32">
        <f t="shared" si="4"/>
        <v>1500</v>
      </c>
      <c r="X31" s="49">
        <f t="shared" si="5"/>
        <v>0</v>
      </c>
      <c r="Y31" s="49">
        <f t="shared" si="6"/>
        <v>0</v>
      </c>
      <c r="Z31" s="49">
        <f t="shared" si="7"/>
        <v>0</v>
      </c>
      <c r="AA31" s="49">
        <f t="shared" si="8"/>
        <v>0</v>
      </c>
      <c r="AB31" s="49">
        <f t="shared" si="9"/>
        <v>0</v>
      </c>
      <c r="AC31" s="90"/>
      <c r="AD31" s="90"/>
      <c r="AE31" s="90"/>
      <c r="AF31" s="85"/>
      <c r="AG31" s="85"/>
      <c r="AH31" s="85"/>
      <c r="AI31" s="85"/>
      <c r="AJ31" s="85"/>
      <c r="AK31" s="85"/>
      <c r="AL31" s="85"/>
      <c r="AM31" s="85"/>
      <c r="AN31" s="85"/>
      <c r="AO31" s="52">
        <f t="shared" si="55"/>
        <v>0</v>
      </c>
      <c r="AP31" s="52">
        <f t="shared" si="56"/>
        <v>0</v>
      </c>
      <c r="AQ31" s="52">
        <f t="shared" si="57"/>
        <v>0</v>
      </c>
      <c r="AR31" s="52">
        <f t="shared" si="58"/>
        <v>0</v>
      </c>
      <c r="AS31" s="52">
        <f t="shared" si="59"/>
        <v>0</v>
      </c>
      <c r="AT31" s="53">
        <f t="shared" si="10"/>
        <v>0</v>
      </c>
      <c r="AU31" s="53">
        <f t="shared" si="11"/>
        <v>0</v>
      </c>
      <c r="AV31" s="53">
        <f t="shared" si="12"/>
        <v>0</v>
      </c>
      <c r="AW31" s="53">
        <f t="shared" si="13"/>
        <v>0</v>
      </c>
      <c r="AX31" s="53">
        <f t="shared" si="60"/>
        <v>0</v>
      </c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33">
        <f t="shared" si="40"/>
        <v>0</v>
      </c>
      <c r="BL31" s="33">
        <f t="shared" si="41"/>
        <v>0</v>
      </c>
      <c r="BM31" s="33">
        <f t="shared" si="42"/>
        <v>0</v>
      </c>
      <c r="BN31" s="33">
        <f t="shared" si="43"/>
        <v>0</v>
      </c>
      <c r="BO31" s="33">
        <f t="shared" si="35"/>
        <v>0</v>
      </c>
      <c r="BP31" s="34">
        <f t="shared" si="36"/>
        <v>0</v>
      </c>
      <c r="BQ31" s="34">
        <f t="shared" si="37"/>
        <v>0</v>
      </c>
      <c r="BR31" s="34">
        <f t="shared" si="38"/>
        <v>0</v>
      </c>
      <c r="BS31" s="34">
        <f t="shared" si="39"/>
        <v>0</v>
      </c>
      <c r="BT31" s="34">
        <f t="shared" si="44"/>
        <v>0</v>
      </c>
      <c r="BU31" s="74">
        <f t="shared" si="45"/>
        <v>0</v>
      </c>
      <c r="BV31" s="74">
        <f t="shared" si="46"/>
        <v>0</v>
      </c>
      <c r="BW31" s="74">
        <f t="shared" si="47"/>
        <v>0</v>
      </c>
      <c r="BX31" s="74">
        <f t="shared" si="48"/>
        <v>0</v>
      </c>
      <c r="BY31" s="74">
        <f t="shared" si="49"/>
        <v>0</v>
      </c>
      <c r="BZ31" s="75">
        <f t="shared" si="50"/>
        <v>0</v>
      </c>
      <c r="CA31" s="75">
        <f t="shared" si="51"/>
        <v>0</v>
      </c>
      <c r="CB31" s="75">
        <f t="shared" si="52"/>
        <v>0</v>
      </c>
      <c r="CC31" s="75">
        <f t="shared" si="53"/>
        <v>0</v>
      </c>
      <c r="CD31" s="75">
        <f t="shared" si="54"/>
        <v>0</v>
      </c>
      <c r="CE31" s="44">
        <v>0</v>
      </c>
      <c r="CF31" s="83">
        <v>12.68</v>
      </c>
      <c r="CG31" s="98">
        <v>0</v>
      </c>
      <c r="CH31" s="99">
        <f t="shared" si="34"/>
        <v>0</v>
      </c>
      <c r="CI31" s="45" t="s">
        <v>89</v>
      </c>
      <c r="CJ31" s="48"/>
    </row>
    <row r="32" spans="1:88" s="15" customFormat="1" ht="22.5">
      <c r="A32" s="35" t="s">
        <v>150</v>
      </c>
      <c r="B32" s="35" t="s">
        <v>151</v>
      </c>
      <c r="C32" s="35" t="s">
        <v>152</v>
      </c>
      <c r="D32" s="35" t="s">
        <v>40</v>
      </c>
      <c r="E32" s="35" t="s">
        <v>41</v>
      </c>
      <c r="F32" s="35" t="s">
        <v>12</v>
      </c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43">
        <f t="shared" si="0"/>
        <v>0</v>
      </c>
      <c r="T32" s="32">
        <f t="shared" si="1"/>
        <v>0</v>
      </c>
      <c r="U32" s="32">
        <f t="shared" si="2"/>
        <v>0</v>
      </c>
      <c r="V32" s="32">
        <f t="shared" si="3"/>
        <v>0</v>
      </c>
      <c r="W32" s="32">
        <f t="shared" si="4"/>
        <v>0</v>
      </c>
      <c r="X32" s="49">
        <f t="shared" si="5"/>
        <v>0</v>
      </c>
      <c r="Y32" s="49">
        <f t="shared" si="6"/>
        <v>0</v>
      </c>
      <c r="Z32" s="49">
        <f t="shared" si="7"/>
        <v>0</v>
      </c>
      <c r="AA32" s="49">
        <f t="shared" si="8"/>
        <v>0</v>
      </c>
      <c r="AB32" s="49">
        <f t="shared" si="9"/>
        <v>0</v>
      </c>
      <c r="AC32" s="91">
        <v>25</v>
      </c>
      <c r="AD32" s="90"/>
      <c r="AE32" s="90"/>
      <c r="AF32" s="85"/>
      <c r="AG32" s="85"/>
      <c r="AH32" s="85"/>
      <c r="AI32" s="85">
        <v>25</v>
      </c>
      <c r="AJ32" s="85"/>
      <c r="AK32" s="85"/>
      <c r="AL32" s="85"/>
      <c r="AM32" s="85">
        <v>25</v>
      </c>
      <c r="AN32" s="85">
        <v>25</v>
      </c>
      <c r="AO32" s="52">
        <f t="shared" si="55"/>
        <v>25</v>
      </c>
      <c r="AP32" s="52">
        <f t="shared" si="56"/>
        <v>0</v>
      </c>
      <c r="AQ32" s="52">
        <f t="shared" si="57"/>
        <v>25</v>
      </c>
      <c r="AR32" s="52">
        <f t="shared" si="58"/>
        <v>50</v>
      </c>
      <c r="AS32" s="52">
        <f t="shared" si="59"/>
        <v>100</v>
      </c>
      <c r="AT32" s="53">
        <f t="shared" si="10"/>
        <v>236.64</v>
      </c>
      <c r="AU32" s="53">
        <f t="shared" si="11"/>
        <v>0</v>
      </c>
      <c r="AV32" s="53">
        <f t="shared" si="12"/>
        <v>236.64</v>
      </c>
      <c r="AW32" s="53">
        <f t="shared" si="13"/>
        <v>473.28</v>
      </c>
      <c r="AX32" s="53">
        <f t="shared" si="60"/>
        <v>946.56</v>
      </c>
      <c r="AY32" s="54">
        <v>75</v>
      </c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33">
        <f t="shared" si="40"/>
        <v>75</v>
      </c>
      <c r="BL32" s="33">
        <f t="shared" si="41"/>
        <v>0</v>
      </c>
      <c r="BM32" s="33">
        <f t="shared" si="42"/>
        <v>0</v>
      </c>
      <c r="BN32" s="33">
        <f t="shared" si="43"/>
        <v>0</v>
      </c>
      <c r="BO32" s="33">
        <f t="shared" si="35"/>
        <v>75</v>
      </c>
      <c r="BP32" s="34">
        <f t="shared" si="36"/>
        <v>710.25</v>
      </c>
      <c r="BQ32" s="34">
        <f t="shared" si="37"/>
        <v>0</v>
      </c>
      <c r="BR32" s="34">
        <f t="shared" si="38"/>
        <v>0</v>
      </c>
      <c r="BS32" s="34">
        <f t="shared" si="39"/>
        <v>0</v>
      </c>
      <c r="BT32" s="34">
        <f t="shared" si="44"/>
        <v>710.25</v>
      </c>
      <c r="BU32" s="74">
        <f t="shared" si="45"/>
        <v>710.25</v>
      </c>
      <c r="BV32" s="74">
        <f t="shared" si="46"/>
        <v>0</v>
      </c>
      <c r="BW32" s="74">
        <f t="shared" si="47"/>
        <v>0</v>
      </c>
      <c r="BX32" s="74">
        <f t="shared" si="48"/>
        <v>0</v>
      </c>
      <c r="BY32" s="74">
        <f t="shared" si="49"/>
        <v>710.25</v>
      </c>
      <c r="BZ32" s="75">
        <f t="shared" si="50"/>
        <v>473.61</v>
      </c>
      <c r="CA32" s="75">
        <f t="shared" si="51"/>
        <v>0</v>
      </c>
      <c r="CB32" s="75">
        <f t="shared" si="52"/>
        <v>-236.64</v>
      </c>
      <c r="CC32" s="75">
        <f t="shared" si="53"/>
        <v>-473.28</v>
      </c>
      <c r="CD32" s="75">
        <f t="shared" si="54"/>
        <v>-236.30999999999995</v>
      </c>
      <c r="CE32" s="44">
        <v>9.2799999999999994</v>
      </c>
      <c r="CF32" s="83">
        <v>9.4700000000000006</v>
      </c>
      <c r="CG32" s="98">
        <v>25</v>
      </c>
      <c r="CH32" s="99">
        <f t="shared" si="34"/>
        <v>236.75000000000003</v>
      </c>
      <c r="CI32" s="46" t="s">
        <v>88</v>
      </c>
      <c r="CJ32" s="48"/>
    </row>
    <row r="33" spans="1:88" s="15" customFormat="1" ht="22.5">
      <c r="A33" s="30" t="s">
        <v>150</v>
      </c>
      <c r="B33" s="30" t="s">
        <v>151</v>
      </c>
      <c r="C33" s="30" t="s">
        <v>152</v>
      </c>
      <c r="D33" s="30" t="s">
        <v>42</v>
      </c>
      <c r="E33" s="30" t="s">
        <v>43</v>
      </c>
      <c r="F33" s="30" t="s">
        <v>3</v>
      </c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43">
        <f t="shared" si="0"/>
        <v>0</v>
      </c>
      <c r="T33" s="32">
        <f t="shared" si="1"/>
        <v>0</v>
      </c>
      <c r="U33" s="32">
        <f t="shared" si="2"/>
        <v>0</v>
      </c>
      <c r="V33" s="32">
        <f t="shared" si="3"/>
        <v>0</v>
      </c>
      <c r="W33" s="32">
        <f t="shared" si="4"/>
        <v>0</v>
      </c>
      <c r="X33" s="49">
        <f t="shared" si="5"/>
        <v>0</v>
      </c>
      <c r="Y33" s="49">
        <f t="shared" si="6"/>
        <v>0</v>
      </c>
      <c r="Z33" s="49">
        <f t="shared" si="7"/>
        <v>0</v>
      </c>
      <c r="AA33" s="49">
        <f t="shared" si="8"/>
        <v>0</v>
      </c>
      <c r="AB33" s="49">
        <f t="shared" si="9"/>
        <v>0</v>
      </c>
      <c r="AC33" s="90"/>
      <c r="AD33" s="90"/>
      <c r="AE33" s="90"/>
      <c r="AF33" s="85"/>
      <c r="AG33" s="85"/>
      <c r="AH33" s="85"/>
      <c r="AI33" s="85"/>
      <c r="AJ33" s="85"/>
      <c r="AK33" s="85"/>
      <c r="AL33" s="85"/>
      <c r="AM33" s="85"/>
      <c r="AN33" s="85"/>
      <c r="AO33" s="52">
        <f t="shared" si="55"/>
        <v>0</v>
      </c>
      <c r="AP33" s="52">
        <f t="shared" si="56"/>
        <v>0</v>
      </c>
      <c r="AQ33" s="52">
        <f t="shared" si="57"/>
        <v>0</v>
      </c>
      <c r="AR33" s="52">
        <f t="shared" si="58"/>
        <v>0</v>
      </c>
      <c r="AS33" s="52">
        <f t="shared" si="59"/>
        <v>0</v>
      </c>
      <c r="AT33" s="53">
        <f t="shared" si="10"/>
        <v>0</v>
      </c>
      <c r="AU33" s="53">
        <f t="shared" si="11"/>
        <v>0</v>
      </c>
      <c r="AV33" s="53">
        <f t="shared" si="12"/>
        <v>0</v>
      </c>
      <c r="AW33" s="53">
        <f t="shared" si="13"/>
        <v>0</v>
      </c>
      <c r="AX33" s="53">
        <f t="shared" si="60"/>
        <v>0</v>
      </c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33">
        <f t="shared" si="40"/>
        <v>0</v>
      </c>
      <c r="BL33" s="33">
        <f t="shared" si="41"/>
        <v>0</v>
      </c>
      <c r="BM33" s="33">
        <f t="shared" si="42"/>
        <v>0</v>
      </c>
      <c r="BN33" s="33">
        <f t="shared" si="43"/>
        <v>0</v>
      </c>
      <c r="BO33" s="33">
        <f t="shared" si="35"/>
        <v>0</v>
      </c>
      <c r="BP33" s="34">
        <f t="shared" si="36"/>
        <v>0</v>
      </c>
      <c r="BQ33" s="34">
        <f t="shared" si="37"/>
        <v>0</v>
      </c>
      <c r="BR33" s="34">
        <f t="shared" si="38"/>
        <v>0</v>
      </c>
      <c r="BS33" s="34">
        <f t="shared" si="39"/>
        <v>0</v>
      </c>
      <c r="BT33" s="34">
        <f t="shared" si="44"/>
        <v>0</v>
      </c>
      <c r="BU33" s="74">
        <f t="shared" si="45"/>
        <v>0</v>
      </c>
      <c r="BV33" s="74">
        <f t="shared" si="46"/>
        <v>0</v>
      </c>
      <c r="BW33" s="74">
        <f t="shared" si="47"/>
        <v>0</v>
      </c>
      <c r="BX33" s="74">
        <f t="shared" si="48"/>
        <v>0</v>
      </c>
      <c r="BY33" s="74">
        <f t="shared" si="49"/>
        <v>0</v>
      </c>
      <c r="BZ33" s="75">
        <f t="shared" si="50"/>
        <v>0</v>
      </c>
      <c r="CA33" s="75">
        <f t="shared" si="51"/>
        <v>0</v>
      </c>
      <c r="CB33" s="75">
        <f t="shared" si="52"/>
        <v>0</v>
      </c>
      <c r="CC33" s="75">
        <f t="shared" si="53"/>
        <v>0</v>
      </c>
      <c r="CD33" s="75">
        <f t="shared" si="54"/>
        <v>0</v>
      </c>
      <c r="CE33" s="44"/>
      <c r="CF33" s="83"/>
      <c r="CG33" s="98">
        <v>0</v>
      </c>
      <c r="CH33" s="99">
        <f t="shared" si="34"/>
        <v>0</v>
      </c>
      <c r="CI33" s="45" t="s">
        <v>89</v>
      </c>
      <c r="CJ33" s="48"/>
    </row>
    <row r="34" spans="1:88" s="15" customFormat="1" ht="22.5">
      <c r="A34" s="30" t="s">
        <v>150</v>
      </c>
      <c r="B34" s="30" t="s">
        <v>151</v>
      </c>
      <c r="C34" s="30" t="s">
        <v>152</v>
      </c>
      <c r="D34" s="30" t="s">
        <v>187</v>
      </c>
      <c r="E34" s="30" t="s">
        <v>45</v>
      </c>
      <c r="F34" s="30" t="s">
        <v>3</v>
      </c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43">
        <f t="shared" si="0"/>
        <v>0</v>
      </c>
      <c r="T34" s="32">
        <f t="shared" si="1"/>
        <v>0</v>
      </c>
      <c r="U34" s="32">
        <f t="shared" si="2"/>
        <v>0</v>
      </c>
      <c r="V34" s="32">
        <f t="shared" si="3"/>
        <v>0</v>
      </c>
      <c r="W34" s="32">
        <f t="shared" si="4"/>
        <v>0</v>
      </c>
      <c r="X34" s="49">
        <f t="shared" si="5"/>
        <v>0</v>
      </c>
      <c r="Y34" s="49">
        <f t="shared" si="6"/>
        <v>0</v>
      </c>
      <c r="Z34" s="49">
        <f t="shared" si="7"/>
        <v>0</v>
      </c>
      <c r="AA34" s="49">
        <f t="shared" si="8"/>
        <v>0</v>
      </c>
      <c r="AB34" s="49">
        <f t="shared" si="9"/>
        <v>0</v>
      </c>
      <c r="AC34" s="90"/>
      <c r="AD34" s="90"/>
      <c r="AE34" s="90"/>
      <c r="AF34" s="85"/>
      <c r="AG34" s="85"/>
      <c r="AH34" s="85"/>
      <c r="AI34" s="85"/>
      <c r="AJ34" s="85"/>
      <c r="AK34" s="85"/>
      <c r="AL34" s="85"/>
      <c r="AM34" s="85"/>
      <c r="AN34" s="85"/>
      <c r="AO34" s="52">
        <f t="shared" si="55"/>
        <v>0</v>
      </c>
      <c r="AP34" s="52">
        <f t="shared" si="56"/>
        <v>0</v>
      </c>
      <c r="AQ34" s="52">
        <f t="shared" si="57"/>
        <v>0</v>
      </c>
      <c r="AR34" s="52">
        <f t="shared" si="58"/>
        <v>0</v>
      </c>
      <c r="AS34" s="52">
        <f t="shared" si="59"/>
        <v>0</v>
      </c>
      <c r="AT34" s="53">
        <f t="shared" si="10"/>
        <v>0</v>
      </c>
      <c r="AU34" s="53">
        <f t="shared" si="11"/>
        <v>0</v>
      </c>
      <c r="AV34" s="53">
        <f t="shared" si="12"/>
        <v>0</v>
      </c>
      <c r="AW34" s="53">
        <f t="shared" si="13"/>
        <v>0</v>
      </c>
      <c r="AX34" s="53">
        <f t="shared" si="60"/>
        <v>0</v>
      </c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33">
        <f t="shared" si="40"/>
        <v>0</v>
      </c>
      <c r="BL34" s="33">
        <f t="shared" si="41"/>
        <v>0</v>
      </c>
      <c r="BM34" s="33">
        <f t="shared" si="42"/>
        <v>0</v>
      </c>
      <c r="BN34" s="33">
        <f t="shared" si="43"/>
        <v>0</v>
      </c>
      <c r="BO34" s="33">
        <f t="shared" si="35"/>
        <v>0</v>
      </c>
      <c r="BP34" s="34">
        <f t="shared" si="36"/>
        <v>0</v>
      </c>
      <c r="BQ34" s="34">
        <f t="shared" si="37"/>
        <v>0</v>
      </c>
      <c r="BR34" s="34">
        <f t="shared" si="38"/>
        <v>0</v>
      </c>
      <c r="BS34" s="34">
        <f t="shared" si="39"/>
        <v>0</v>
      </c>
      <c r="BT34" s="34">
        <f t="shared" si="44"/>
        <v>0</v>
      </c>
      <c r="BU34" s="74">
        <f t="shared" si="45"/>
        <v>0</v>
      </c>
      <c r="BV34" s="74">
        <f t="shared" si="46"/>
        <v>0</v>
      </c>
      <c r="BW34" s="74">
        <f t="shared" si="47"/>
        <v>0</v>
      </c>
      <c r="BX34" s="74">
        <f t="shared" si="48"/>
        <v>0</v>
      </c>
      <c r="BY34" s="74">
        <f t="shared" si="49"/>
        <v>0</v>
      </c>
      <c r="BZ34" s="75">
        <f t="shared" si="50"/>
        <v>0</v>
      </c>
      <c r="CA34" s="75">
        <f t="shared" si="51"/>
        <v>0</v>
      </c>
      <c r="CB34" s="75">
        <f t="shared" si="52"/>
        <v>0</v>
      </c>
      <c r="CC34" s="75">
        <f t="shared" si="53"/>
        <v>0</v>
      </c>
      <c r="CD34" s="75">
        <f t="shared" si="54"/>
        <v>0</v>
      </c>
      <c r="CE34" s="44"/>
      <c r="CF34" s="83"/>
      <c r="CG34" s="98">
        <v>0</v>
      </c>
      <c r="CH34" s="99">
        <f t="shared" si="34"/>
        <v>0</v>
      </c>
      <c r="CI34" s="45" t="s">
        <v>89</v>
      </c>
      <c r="CJ34" s="48"/>
    </row>
    <row r="35" spans="1:88" s="15" customFormat="1" ht="22.5">
      <c r="A35" s="30" t="s">
        <v>150</v>
      </c>
      <c r="B35" s="30" t="s">
        <v>151</v>
      </c>
      <c r="C35" s="30" t="s">
        <v>152</v>
      </c>
      <c r="D35" s="30" t="s">
        <v>44</v>
      </c>
      <c r="E35" s="30" t="s">
        <v>45</v>
      </c>
      <c r="F35" s="30" t="s">
        <v>3</v>
      </c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43">
        <f t="shared" si="0"/>
        <v>0</v>
      </c>
      <c r="T35" s="32">
        <f t="shared" si="1"/>
        <v>0</v>
      </c>
      <c r="U35" s="32">
        <f t="shared" si="2"/>
        <v>0</v>
      </c>
      <c r="V35" s="32">
        <f t="shared" si="3"/>
        <v>0</v>
      </c>
      <c r="W35" s="32">
        <f t="shared" si="4"/>
        <v>0</v>
      </c>
      <c r="X35" s="49">
        <f t="shared" si="5"/>
        <v>0</v>
      </c>
      <c r="Y35" s="49">
        <f t="shared" si="6"/>
        <v>0</v>
      </c>
      <c r="Z35" s="49">
        <f t="shared" si="7"/>
        <v>0</v>
      </c>
      <c r="AA35" s="49">
        <f t="shared" si="8"/>
        <v>0</v>
      </c>
      <c r="AB35" s="49">
        <f t="shared" si="9"/>
        <v>0</v>
      </c>
      <c r="AC35" s="90"/>
      <c r="AD35" s="90"/>
      <c r="AE35" s="90"/>
      <c r="AF35" s="85"/>
      <c r="AG35" s="85"/>
      <c r="AH35" s="85"/>
      <c r="AI35" s="85"/>
      <c r="AJ35" s="85"/>
      <c r="AK35" s="85"/>
      <c r="AL35" s="85"/>
      <c r="AM35" s="85"/>
      <c r="AN35" s="85"/>
      <c r="AO35" s="52">
        <f t="shared" si="55"/>
        <v>0</v>
      </c>
      <c r="AP35" s="52">
        <f t="shared" si="56"/>
        <v>0</v>
      </c>
      <c r="AQ35" s="52">
        <f t="shared" si="57"/>
        <v>0</v>
      </c>
      <c r="AR35" s="52">
        <f t="shared" si="58"/>
        <v>0</v>
      </c>
      <c r="AS35" s="52">
        <f t="shared" si="59"/>
        <v>0</v>
      </c>
      <c r="AT35" s="53">
        <f t="shared" ref="AT35:AT66" si="61">(AO35*CE35)*1.02</f>
        <v>0</v>
      </c>
      <c r="AU35" s="53">
        <f t="shared" ref="AU35:AU66" si="62">(AP35*CE35)*1.02</f>
        <v>0</v>
      </c>
      <c r="AV35" s="53">
        <f t="shared" ref="AV35:AV66" si="63">(AQ35*CE35)*1.02</f>
        <v>0</v>
      </c>
      <c r="AW35" s="53">
        <f t="shared" ref="AW35:AW66" si="64">(AR35*CE35)*1.02</f>
        <v>0</v>
      </c>
      <c r="AX35" s="53">
        <f t="shared" si="60"/>
        <v>0</v>
      </c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33">
        <f t="shared" si="40"/>
        <v>0</v>
      </c>
      <c r="BL35" s="33">
        <f t="shared" si="41"/>
        <v>0</v>
      </c>
      <c r="BM35" s="33">
        <f t="shared" si="42"/>
        <v>0</v>
      </c>
      <c r="BN35" s="33">
        <f t="shared" si="43"/>
        <v>0</v>
      </c>
      <c r="BO35" s="33">
        <f t="shared" si="35"/>
        <v>0</v>
      </c>
      <c r="BP35" s="34">
        <f t="shared" si="36"/>
        <v>0</v>
      </c>
      <c r="BQ35" s="34">
        <f t="shared" si="37"/>
        <v>0</v>
      </c>
      <c r="BR35" s="34">
        <f t="shared" si="38"/>
        <v>0</v>
      </c>
      <c r="BS35" s="34">
        <f t="shared" si="39"/>
        <v>0</v>
      </c>
      <c r="BT35" s="34">
        <f t="shared" si="44"/>
        <v>0</v>
      </c>
      <c r="BU35" s="74">
        <f t="shared" si="45"/>
        <v>0</v>
      </c>
      <c r="BV35" s="74">
        <f t="shared" si="46"/>
        <v>0</v>
      </c>
      <c r="BW35" s="74">
        <f t="shared" si="47"/>
        <v>0</v>
      </c>
      <c r="BX35" s="74">
        <f t="shared" si="48"/>
        <v>0</v>
      </c>
      <c r="BY35" s="74">
        <f t="shared" si="49"/>
        <v>0</v>
      </c>
      <c r="BZ35" s="75">
        <f t="shared" si="50"/>
        <v>0</v>
      </c>
      <c r="CA35" s="75">
        <f t="shared" si="51"/>
        <v>0</v>
      </c>
      <c r="CB35" s="75">
        <f t="shared" si="52"/>
        <v>0</v>
      </c>
      <c r="CC35" s="75">
        <f t="shared" si="53"/>
        <v>0</v>
      </c>
      <c r="CD35" s="75">
        <f t="shared" si="54"/>
        <v>0</v>
      </c>
      <c r="CE35" s="44"/>
      <c r="CF35" s="83"/>
      <c r="CG35" s="98">
        <v>0</v>
      </c>
      <c r="CH35" s="99">
        <f t="shared" si="34"/>
        <v>0</v>
      </c>
      <c r="CI35" s="45" t="s">
        <v>89</v>
      </c>
      <c r="CJ35" s="48"/>
    </row>
    <row r="36" spans="1:88" s="15" customFormat="1" ht="22.5">
      <c r="A36" s="35" t="s">
        <v>150</v>
      </c>
      <c r="B36" s="35" t="s">
        <v>151</v>
      </c>
      <c r="C36" s="35" t="s">
        <v>152</v>
      </c>
      <c r="D36" s="35" t="s">
        <v>46</v>
      </c>
      <c r="E36" s="35" t="s">
        <v>47</v>
      </c>
      <c r="F36" s="35" t="s">
        <v>14</v>
      </c>
      <c r="G36" s="36">
        <v>2</v>
      </c>
      <c r="H36" s="31"/>
      <c r="I36" s="36">
        <v>1</v>
      </c>
      <c r="J36" s="31"/>
      <c r="K36" s="31"/>
      <c r="L36" s="31"/>
      <c r="M36" s="36">
        <v>3</v>
      </c>
      <c r="N36" s="31"/>
      <c r="O36" s="31"/>
      <c r="P36" s="31"/>
      <c r="Q36" s="31"/>
      <c r="R36" s="36">
        <v>23</v>
      </c>
      <c r="S36" s="43">
        <f t="shared" si="0"/>
        <v>3</v>
      </c>
      <c r="T36" s="32">
        <f t="shared" si="1"/>
        <v>0</v>
      </c>
      <c r="U36" s="32">
        <f t="shared" si="2"/>
        <v>3</v>
      </c>
      <c r="V36" s="32">
        <f t="shared" si="3"/>
        <v>23</v>
      </c>
      <c r="W36" s="32">
        <f t="shared" si="4"/>
        <v>29</v>
      </c>
      <c r="X36" s="49">
        <f t="shared" si="5"/>
        <v>812.91000000000008</v>
      </c>
      <c r="Y36" s="49">
        <f t="shared" si="6"/>
        <v>0</v>
      </c>
      <c r="Z36" s="49">
        <f t="shared" si="7"/>
        <v>812.91000000000008</v>
      </c>
      <c r="AA36" s="49">
        <f t="shared" si="8"/>
        <v>6232.31</v>
      </c>
      <c r="AB36" s="49">
        <f t="shared" si="9"/>
        <v>7858.130000000001</v>
      </c>
      <c r="AC36" s="90"/>
      <c r="AD36" s="90"/>
      <c r="AE36" s="90"/>
      <c r="AF36" s="85"/>
      <c r="AG36" s="85"/>
      <c r="AH36" s="85">
        <v>4</v>
      </c>
      <c r="AI36" s="85"/>
      <c r="AJ36" s="85"/>
      <c r="AK36" s="85"/>
      <c r="AL36" s="85"/>
      <c r="AM36" s="85"/>
      <c r="AN36" s="85">
        <v>5</v>
      </c>
      <c r="AO36" s="52">
        <f t="shared" si="55"/>
        <v>0</v>
      </c>
      <c r="AP36" s="52">
        <f t="shared" si="56"/>
        <v>4</v>
      </c>
      <c r="AQ36" s="52">
        <f t="shared" si="57"/>
        <v>0</v>
      </c>
      <c r="AR36" s="52">
        <f t="shared" si="58"/>
        <v>5</v>
      </c>
      <c r="AS36" s="52">
        <f t="shared" si="59"/>
        <v>9</v>
      </c>
      <c r="AT36" s="53">
        <f t="shared" si="61"/>
        <v>0</v>
      </c>
      <c r="AU36" s="53">
        <f t="shared" si="62"/>
        <v>1105.5576000000001</v>
      </c>
      <c r="AV36" s="53">
        <f t="shared" si="63"/>
        <v>0</v>
      </c>
      <c r="AW36" s="53">
        <f t="shared" si="64"/>
        <v>1381.9470000000001</v>
      </c>
      <c r="AX36" s="53">
        <f t="shared" si="60"/>
        <v>2487.5046000000002</v>
      </c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33">
        <f t="shared" si="40"/>
        <v>0</v>
      </c>
      <c r="BL36" s="33">
        <f t="shared" si="41"/>
        <v>0</v>
      </c>
      <c r="BM36" s="33">
        <f t="shared" si="42"/>
        <v>0</v>
      </c>
      <c r="BN36" s="33">
        <f t="shared" si="43"/>
        <v>0</v>
      </c>
      <c r="BO36" s="33">
        <f t="shared" si="35"/>
        <v>0</v>
      </c>
      <c r="BP36" s="34">
        <f t="shared" si="36"/>
        <v>0</v>
      </c>
      <c r="BQ36" s="34">
        <f t="shared" si="37"/>
        <v>0</v>
      </c>
      <c r="BR36" s="34">
        <f t="shared" si="38"/>
        <v>0</v>
      </c>
      <c r="BS36" s="34">
        <f t="shared" si="39"/>
        <v>0</v>
      </c>
      <c r="BT36" s="34">
        <f t="shared" si="44"/>
        <v>0</v>
      </c>
      <c r="BU36" s="74">
        <f t="shared" si="45"/>
        <v>-812.91000000000008</v>
      </c>
      <c r="BV36" s="74">
        <f t="shared" si="46"/>
        <v>0</v>
      </c>
      <c r="BW36" s="74">
        <f t="shared" si="47"/>
        <v>-812.91000000000008</v>
      </c>
      <c r="BX36" s="74">
        <f t="shared" si="48"/>
        <v>-6232.31</v>
      </c>
      <c r="BY36" s="74">
        <f t="shared" si="49"/>
        <v>-7858.130000000001</v>
      </c>
      <c r="BZ36" s="75">
        <f t="shared" si="50"/>
        <v>0</v>
      </c>
      <c r="CA36" s="75">
        <f t="shared" si="51"/>
        <v>-1105.5576000000001</v>
      </c>
      <c r="CB36" s="75">
        <f t="shared" si="52"/>
        <v>0</v>
      </c>
      <c r="CC36" s="75">
        <f t="shared" si="53"/>
        <v>-1381.9470000000001</v>
      </c>
      <c r="CD36" s="75">
        <f t="shared" si="54"/>
        <v>-2487.5046000000002</v>
      </c>
      <c r="CE36" s="44">
        <v>270.97000000000003</v>
      </c>
      <c r="CF36" s="83">
        <v>276.39</v>
      </c>
      <c r="CG36" s="98">
        <v>5</v>
      </c>
      <c r="CH36" s="99">
        <f t="shared" si="34"/>
        <v>1381.9499999999998</v>
      </c>
      <c r="CI36" s="46" t="s">
        <v>88</v>
      </c>
      <c r="CJ36" s="48"/>
    </row>
    <row r="37" spans="1:88" s="15" customFormat="1" ht="22.5">
      <c r="A37" s="30" t="s">
        <v>150</v>
      </c>
      <c r="B37" s="30" t="s">
        <v>151</v>
      </c>
      <c r="C37" s="30" t="s">
        <v>152</v>
      </c>
      <c r="D37" s="30" t="s">
        <v>48</v>
      </c>
      <c r="E37" s="30" t="s">
        <v>49</v>
      </c>
      <c r="F37" s="30" t="s">
        <v>3</v>
      </c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43">
        <f t="shared" si="0"/>
        <v>0</v>
      </c>
      <c r="T37" s="32">
        <f t="shared" si="1"/>
        <v>0</v>
      </c>
      <c r="U37" s="32">
        <f t="shared" si="2"/>
        <v>0</v>
      </c>
      <c r="V37" s="32">
        <f t="shared" si="3"/>
        <v>0</v>
      </c>
      <c r="W37" s="32">
        <f t="shared" si="4"/>
        <v>0</v>
      </c>
      <c r="X37" s="49">
        <f t="shared" si="5"/>
        <v>0</v>
      </c>
      <c r="Y37" s="49">
        <f t="shared" si="6"/>
        <v>0</v>
      </c>
      <c r="Z37" s="49">
        <f t="shared" si="7"/>
        <v>0</v>
      </c>
      <c r="AA37" s="49">
        <f t="shared" si="8"/>
        <v>0</v>
      </c>
      <c r="AB37" s="49">
        <f t="shared" si="9"/>
        <v>0</v>
      </c>
      <c r="AC37" s="90"/>
      <c r="AD37" s="90"/>
      <c r="AE37" s="90"/>
      <c r="AF37" s="85"/>
      <c r="AG37" s="85"/>
      <c r="AH37" s="85"/>
      <c r="AI37" s="85"/>
      <c r="AJ37" s="85"/>
      <c r="AK37" s="85"/>
      <c r="AL37" s="85"/>
      <c r="AM37" s="85"/>
      <c r="AN37" s="85"/>
      <c r="AO37" s="52">
        <f t="shared" si="55"/>
        <v>0</v>
      </c>
      <c r="AP37" s="52">
        <f t="shared" si="56"/>
        <v>0</v>
      </c>
      <c r="AQ37" s="52">
        <f t="shared" si="57"/>
        <v>0</v>
      </c>
      <c r="AR37" s="52">
        <f t="shared" si="58"/>
        <v>0</v>
      </c>
      <c r="AS37" s="52">
        <f t="shared" si="59"/>
        <v>0</v>
      </c>
      <c r="AT37" s="53">
        <f t="shared" si="61"/>
        <v>0</v>
      </c>
      <c r="AU37" s="53">
        <f t="shared" si="62"/>
        <v>0</v>
      </c>
      <c r="AV37" s="53">
        <f t="shared" si="63"/>
        <v>0</v>
      </c>
      <c r="AW37" s="53">
        <f t="shared" si="64"/>
        <v>0</v>
      </c>
      <c r="AX37" s="53">
        <f t="shared" si="60"/>
        <v>0</v>
      </c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33">
        <f t="shared" si="40"/>
        <v>0</v>
      </c>
      <c r="BL37" s="33">
        <f t="shared" si="41"/>
        <v>0</v>
      </c>
      <c r="BM37" s="33">
        <f t="shared" si="42"/>
        <v>0</v>
      </c>
      <c r="BN37" s="33">
        <f t="shared" si="43"/>
        <v>0</v>
      </c>
      <c r="BO37" s="33">
        <f t="shared" si="35"/>
        <v>0</v>
      </c>
      <c r="BP37" s="34">
        <f t="shared" si="36"/>
        <v>0</v>
      </c>
      <c r="BQ37" s="34">
        <f t="shared" si="37"/>
        <v>0</v>
      </c>
      <c r="BR37" s="34">
        <f t="shared" si="38"/>
        <v>0</v>
      </c>
      <c r="BS37" s="34">
        <f t="shared" si="39"/>
        <v>0</v>
      </c>
      <c r="BT37" s="34">
        <f t="shared" si="44"/>
        <v>0</v>
      </c>
      <c r="BU37" s="74">
        <f t="shared" si="45"/>
        <v>0</v>
      </c>
      <c r="BV37" s="74">
        <f t="shared" si="46"/>
        <v>0</v>
      </c>
      <c r="BW37" s="74">
        <f t="shared" si="47"/>
        <v>0</v>
      </c>
      <c r="BX37" s="74">
        <f t="shared" si="48"/>
        <v>0</v>
      </c>
      <c r="BY37" s="74">
        <f t="shared" si="49"/>
        <v>0</v>
      </c>
      <c r="BZ37" s="75">
        <f t="shared" si="50"/>
        <v>0</v>
      </c>
      <c r="CA37" s="75">
        <f t="shared" si="51"/>
        <v>0</v>
      </c>
      <c r="CB37" s="75">
        <f t="shared" si="52"/>
        <v>0</v>
      </c>
      <c r="CC37" s="75">
        <f t="shared" si="53"/>
        <v>0</v>
      </c>
      <c r="CD37" s="75">
        <f t="shared" si="54"/>
        <v>0</v>
      </c>
      <c r="CE37" s="44">
        <v>26.52</v>
      </c>
      <c r="CF37" s="83">
        <v>33.06</v>
      </c>
      <c r="CG37" s="98">
        <v>0</v>
      </c>
      <c r="CH37" s="99">
        <f t="shared" si="34"/>
        <v>0</v>
      </c>
      <c r="CI37" s="45" t="s">
        <v>89</v>
      </c>
      <c r="CJ37" s="48"/>
    </row>
    <row r="38" spans="1:88" s="15" customFormat="1" ht="22.5">
      <c r="A38" s="35" t="s">
        <v>150</v>
      </c>
      <c r="B38" s="35" t="s">
        <v>151</v>
      </c>
      <c r="C38" s="35" t="s">
        <v>152</v>
      </c>
      <c r="D38" s="35" t="s">
        <v>188</v>
      </c>
      <c r="E38" s="3" t="s">
        <v>50</v>
      </c>
      <c r="F38" s="35" t="s">
        <v>14</v>
      </c>
      <c r="G38" s="36">
        <v>20</v>
      </c>
      <c r="H38" s="36">
        <v>15</v>
      </c>
      <c r="I38" s="31"/>
      <c r="J38" s="31"/>
      <c r="K38" s="36">
        <v>40</v>
      </c>
      <c r="L38" s="31"/>
      <c r="M38" s="31"/>
      <c r="N38" s="31"/>
      <c r="O38" s="31"/>
      <c r="P38" s="31"/>
      <c r="Q38" s="31"/>
      <c r="R38" s="36">
        <v>10</v>
      </c>
      <c r="S38" s="43">
        <f t="shared" si="0"/>
        <v>35</v>
      </c>
      <c r="T38" s="32">
        <f t="shared" si="1"/>
        <v>40</v>
      </c>
      <c r="U38" s="32">
        <f t="shared" si="2"/>
        <v>0</v>
      </c>
      <c r="V38" s="32">
        <f t="shared" si="3"/>
        <v>10</v>
      </c>
      <c r="W38" s="32">
        <f t="shared" si="4"/>
        <v>85</v>
      </c>
      <c r="X38" s="49">
        <f t="shared" si="5"/>
        <v>1468.6000000000001</v>
      </c>
      <c r="Y38" s="49">
        <f t="shared" si="6"/>
        <v>1678.4</v>
      </c>
      <c r="Z38" s="49">
        <f t="shared" si="7"/>
        <v>0</v>
      </c>
      <c r="AA38" s="49">
        <f t="shared" si="8"/>
        <v>419.6</v>
      </c>
      <c r="AB38" s="49">
        <f t="shared" si="9"/>
        <v>3566.6</v>
      </c>
      <c r="AC38" s="90"/>
      <c r="AD38" s="90"/>
      <c r="AE38" s="90">
        <v>5</v>
      </c>
      <c r="AF38" s="85">
        <v>5</v>
      </c>
      <c r="AG38" s="85">
        <v>5</v>
      </c>
      <c r="AH38" s="85">
        <v>10</v>
      </c>
      <c r="AI38" s="85"/>
      <c r="AJ38" s="85">
        <v>10</v>
      </c>
      <c r="AK38" s="85">
        <v>20</v>
      </c>
      <c r="AL38" s="85">
        <v>10</v>
      </c>
      <c r="AM38" s="85">
        <v>10</v>
      </c>
      <c r="AN38" s="85">
        <v>10</v>
      </c>
      <c r="AO38" s="52">
        <f t="shared" si="55"/>
        <v>5</v>
      </c>
      <c r="AP38" s="52">
        <f t="shared" si="56"/>
        <v>20</v>
      </c>
      <c r="AQ38" s="52">
        <f t="shared" si="57"/>
        <v>30</v>
      </c>
      <c r="AR38" s="52">
        <f t="shared" si="58"/>
        <v>30</v>
      </c>
      <c r="AS38" s="52">
        <f t="shared" si="59"/>
        <v>85</v>
      </c>
      <c r="AT38" s="53">
        <f t="shared" si="61"/>
        <v>213.99600000000001</v>
      </c>
      <c r="AU38" s="53">
        <f t="shared" si="62"/>
        <v>855.98400000000004</v>
      </c>
      <c r="AV38" s="53">
        <f t="shared" si="63"/>
        <v>1283.9759999999999</v>
      </c>
      <c r="AW38" s="53">
        <f t="shared" si="64"/>
        <v>1283.9759999999999</v>
      </c>
      <c r="AX38" s="53">
        <f t="shared" si="60"/>
        <v>3637.9319999999998</v>
      </c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33">
        <f t="shared" si="40"/>
        <v>0</v>
      </c>
      <c r="BL38" s="33">
        <f t="shared" si="41"/>
        <v>0</v>
      </c>
      <c r="BM38" s="33">
        <f t="shared" si="42"/>
        <v>0</v>
      </c>
      <c r="BN38" s="33">
        <f t="shared" si="43"/>
        <v>0</v>
      </c>
      <c r="BO38" s="33">
        <f t="shared" si="35"/>
        <v>0</v>
      </c>
      <c r="BP38" s="34">
        <f t="shared" si="36"/>
        <v>0</v>
      </c>
      <c r="BQ38" s="34">
        <f t="shared" si="37"/>
        <v>0</v>
      </c>
      <c r="BR38" s="34">
        <f t="shared" si="38"/>
        <v>0</v>
      </c>
      <c r="BS38" s="34">
        <f t="shared" si="39"/>
        <v>0</v>
      </c>
      <c r="BT38" s="34">
        <f t="shared" si="44"/>
        <v>0</v>
      </c>
      <c r="BU38" s="74">
        <f t="shared" si="45"/>
        <v>-1468.6000000000001</v>
      </c>
      <c r="BV38" s="74">
        <f t="shared" si="46"/>
        <v>-1678.4</v>
      </c>
      <c r="BW38" s="74">
        <f t="shared" si="47"/>
        <v>0</v>
      </c>
      <c r="BX38" s="74">
        <f t="shared" si="48"/>
        <v>-419.6</v>
      </c>
      <c r="BY38" s="74">
        <f t="shared" si="49"/>
        <v>-3566.6</v>
      </c>
      <c r="BZ38" s="75">
        <f t="shared" si="50"/>
        <v>-213.99600000000001</v>
      </c>
      <c r="CA38" s="75">
        <f t="shared" si="51"/>
        <v>-855.98400000000004</v>
      </c>
      <c r="CB38" s="75">
        <f t="shared" si="52"/>
        <v>-1283.9759999999999</v>
      </c>
      <c r="CC38" s="75">
        <f t="shared" si="53"/>
        <v>-1283.9759999999999</v>
      </c>
      <c r="CD38" s="75">
        <f t="shared" si="54"/>
        <v>-3637.9319999999998</v>
      </c>
      <c r="CE38" s="44">
        <v>41.96</v>
      </c>
      <c r="CF38" s="83">
        <v>42.8</v>
      </c>
      <c r="CG38" s="100">
        <v>115</v>
      </c>
      <c r="CH38" s="99">
        <f t="shared" si="34"/>
        <v>4922</v>
      </c>
      <c r="CI38" s="46" t="s">
        <v>88</v>
      </c>
      <c r="CJ38" s="48"/>
    </row>
    <row r="39" spans="1:88" s="15" customFormat="1" ht="22.5">
      <c r="A39" s="35" t="s">
        <v>150</v>
      </c>
      <c r="B39" s="35" t="s">
        <v>151</v>
      </c>
      <c r="C39" s="35" t="s">
        <v>152</v>
      </c>
      <c r="D39" s="35" t="s">
        <v>10</v>
      </c>
      <c r="E39" s="35" t="s">
        <v>11</v>
      </c>
      <c r="F39" s="35" t="s">
        <v>12</v>
      </c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43">
        <f t="shared" si="0"/>
        <v>0</v>
      </c>
      <c r="T39" s="32">
        <f t="shared" si="1"/>
        <v>0</v>
      </c>
      <c r="U39" s="32">
        <f t="shared" si="2"/>
        <v>0</v>
      </c>
      <c r="V39" s="32">
        <f t="shared" si="3"/>
        <v>0</v>
      </c>
      <c r="W39" s="32">
        <f t="shared" si="4"/>
        <v>0</v>
      </c>
      <c r="X39" s="49">
        <f t="shared" si="5"/>
        <v>0</v>
      </c>
      <c r="Y39" s="49">
        <f t="shared" si="6"/>
        <v>0</v>
      </c>
      <c r="Z39" s="49">
        <f t="shared" si="7"/>
        <v>0</v>
      </c>
      <c r="AA39" s="49">
        <f t="shared" si="8"/>
        <v>0</v>
      </c>
      <c r="AB39" s="49">
        <f t="shared" si="9"/>
        <v>0</v>
      </c>
      <c r="AC39" s="90"/>
      <c r="AD39" s="90"/>
      <c r="AE39" s="90"/>
      <c r="AF39" s="85"/>
      <c r="AG39" s="85"/>
      <c r="AH39" s="85"/>
      <c r="AI39" s="85"/>
      <c r="AJ39" s="85"/>
      <c r="AK39" s="85">
        <v>5</v>
      </c>
      <c r="AL39" s="85"/>
      <c r="AM39" s="85"/>
      <c r="AN39" s="85"/>
      <c r="AO39" s="52">
        <f t="shared" si="55"/>
        <v>0</v>
      </c>
      <c r="AP39" s="52">
        <f t="shared" si="56"/>
        <v>0</v>
      </c>
      <c r="AQ39" s="52">
        <f t="shared" si="57"/>
        <v>5</v>
      </c>
      <c r="AR39" s="52">
        <f t="shared" si="58"/>
        <v>0</v>
      </c>
      <c r="AS39" s="52">
        <f t="shared" si="59"/>
        <v>5</v>
      </c>
      <c r="AT39" s="53">
        <f t="shared" si="61"/>
        <v>0</v>
      </c>
      <c r="AU39" s="53">
        <f t="shared" si="62"/>
        <v>0</v>
      </c>
      <c r="AV39" s="53">
        <f t="shared" si="63"/>
        <v>517.34400000000005</v>
      </c>
      <c r="AW39" s="53">
        <f t="shared" si="64"/>
        <v>0</v>
      </c>
      <c r="AX39" s="53">
        <f t="shared" si="60"/>
        <v>517.34400000000005</v>
      </c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33">
        <f t="shared" si="40"/>
        <v>0</v>
      </c>
      <c r="BL39" s="33">
        <f t="shared" si="41"/>
        <v>0</v>
      </c>
      <c r="BM39" s="33">
        <f t="shared" si="42"/>
        <v>0</v>
      </c>
      <c r="BN39" s="33">
        <f t="shared" si="43"/>
        <v>0</v>
      </c>
      <c r="BO39" s="33">
        <f t="shared" si="35"/>
        <v>0</v>
      </c>
      <c r="BP39" s="34">
        <f t="shared" si="36"/>
        <v>0</v>
      </c>
      <c r="BQ39" s="34">
        <f t="shared" si="37"/>
        <v>0</v>
      </c>
      <c r="BR39" s="34">
        <f t="shared" si="38"/>
        <v>0</v>
      </c>
      <c r="BS39" s="34">
        <f t="shared" si="39"/>
        <v>0</v>
      </c>
      <c r="BT39" s="34">
        <f t="shared" si="44"/>
        <v>0</v>
      </c>
      <c r="BU39" s="74">
        <f t="shared" si="45"/>
        <v>0</v>
      </c>
      <c r="BV39" s="74">
        <f t="shared" si="46"/>
        <v>0</v>
      </c>
      <c r="BW39" s="74">
        <f t="shared" si="47"/>
        <v>0</v>
      </c>
      <c r="BX39" s="74">
        <f t="shared" si="48"/>
        <v>0</v>
      </c>
      <c r="BY39" s="74">
        <f t="shared" si="49"/>
        <v>0</v>
      </c>
      <c r="BZ39" s="75">
        <f t="shared" si="50"/>
        <v>0</v>
      </c>
      <c r="CA39" s="75">
        <f t="shared" si="51"/>
        <v>0</v>
      </c>
      <c r="CB39" s="75">
        <f t="shared" si="52"/>
        <v>-517.34400000000005</v>
      </c>
      <c r="CC39" s="75">
        <f t="shared" si="53"/>
        <v>0</v>
      </c>
      <c r="CD39" s="75">
        <f t="shared" si="54"/>
        <v>-517.34400000000005</v>
      </c>
      <c r="CE39" s="44">
        <v>101.44</v>
      </c>
      <c r="CF39" s="83">
        <v>103.47</v>
      </c>
      <c r="CG39" s="98">
        <v>5</v>
      </c>
      <c r="CH39" s="99">
        <f t="shared" si="34"/>
        <v>517.35</v>
      </c>
      <c r="CI39" s="46" t="s">
        <v>90</v>
      </c>
      <c r="CJ39" s="48"/>
    </row>
    <row r="40" spans="1:88" s="15" customFormat="1" ht="22.5">
      <c r="A40" s="35" t="s">
        <v>150</v>
      </c>
      <c r="B40" s="35" t="s">
        <v>151</v>
      </c>
      <c r="C40" s="35" t="s">
        <v>152</v>
      </c>
      <c r="D40" s="35" t="s">
        <v>140</v>
      </c>
      <c r="E40" s="35" t="s">
        <v>13</v>
      </c>
      <c r="F40" s="35" t="s">
        <v>14</v>
      </c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43">
        <f t="shared" si="0"/>
        <v>0</v>
      </c>
      <c r="T40" s="32">
        <f t="shared" si="1"/>
        <v>0</v>
      </c>
      <c r="U40" s="32">
        <f t="shared" si="2"/>
        <v>0</v>
      </c>
      <c r="V40" s="32">
        <f t="shared" si="3"/>
        <v>0</v>
      </c>
      <c r="W40" s="32">
        <f t="shared" si="4"/>
        <v>0</v>
      </c>
      <c r="X40" s="49">
        <f t="shared" si="5"/>
        <v>0</v>
      </c>
      <c r="Y40" s="49">
        <f t="shared" si="6"/>
        <v>0</v>
      </c>
      <c r="Z40" s="49">
        <f t="shared" si="7"/>
        <v>0</v>
      </c>
      <c r="AA40" s="49">
        <f t="shared" si="8"/>
        <v>0</v>
      </c>
      <c r="AB40" s="49">
        <f t="shared" si="9"/>
        <v>0</v>
      </c>
      <c r="AC40" s="90"/>
      <c r="AD40" s="90"/>
      <c r="AE40" s="90"/>
      <c r="AF40" s="85"/>
      <c r="AG40" s="85"/>
      <c r="AH40" s="85"/>
      <c r="AI40" s="85"/>
      <c r="AJ40" s="85"/>
      <c r="AK40" s="85"/>
      <c r="AL40" s="85"/>
      <c r="AM40" s="85"/>
      <c r="AN40" s="85"/>
      <c r="AO40" s="52">
        <f t="shared" si="55"/>
        <v>0</v>
      </c>
      <c r="AP40" s="52">
        <f t="shared" si="56"/>
        <v>0</v>
      </c>
      <c r="AQ40" s="52">
        <f t="shared" si="57"/>
        <v>0</v>
      </c>
      <c r="AR40" s="52">
        <f t="shared" si="58"/>
        <v>0</v>
      </c>
      <c r="AS40" s="52">
        <f t="shared" si="59"/>
        <v>0</v>
      </c>
      <c r="AT40" s="53">
        <f t="shared" si="61"/>
        <v>0</v>
      </c>
      <c r="AU40" s="53">
        <f t="shared" si="62"/>
        <v>0</v>
      </c>
      <c r="AV40" s="53">
        <f t="shared" si="63"/>
        <v>0</v>
      </c>
      <c r="AW40" s="53">
        <f t="shared" si="64"/>
        <v>0</v>
      </c>
      <c r="AX40" s="53">
        <f t="shared" si="60"/>
        <v>0</v>
      </c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33">
        <f t="shared" si="40"/>
        <v>0</v>
      </c>
      <c r="BL40" s="33">
        <f t="shared" si="41"/>
        <v>0</v>
      </c>
      <c r="BM40" s="33">
        <f t="shared" si="42"/>
        <v>0</v>
      </c>
      <c r="BN40" s="33">
        <f t="shared" si="43"/>
        <v>0</v>
      </c>
      <c r="BO40" s="33">
        <f t="shared" si="35"/>
        <v>0</v>
      </c>
      <c r="BP40" s="34">
        <f t="shared" si="36"/>
        <v>0</v>
      </c>
      <c r="BQ40" s="34">
        <f t="shared" si="37"/>
        <v>0</v>
      </c>
      <c r="BR40" s="34">
        <f t="shared" si="38"/>
        <v>0</v>
      </c>
      <c r="BS40" s="34">
        <f t="shared" si="39"/>
        <v>0</v>
      </c>
      <c r="BT40" s="34">
        <f t="shared" si="44"/>
        <v>0</v>
      </c>
      <c r="BU40" s="74">
        <f t="shared" si="45"/>
        <v>0</v>
      </c>
      <c r="BV40" s="74">
        <f t="shared" si="46"/>
        <v>0</v>
      </c>
      <c r="BW40" s="74">
        <f t="shared" si="47"/>
        <v>0</v>
      </c>
      <c r="BX40" s="74">
        <f t="shared" si="48"/>
        <v>0</v>
      </c>
      <c r="BY40" s="74">
        <f t="shared" si="49"/>
        <v>0</v>
      </c>
      <c r="BZ40" s="75">
        <f t="shared" si="50"/>
        <v>0</v>
      </c>
      <c r="CA40" s="75">
        <f t="shared" si="51"/>
        <v>0</v>
      </c>
      <c r="CB40" s="75">
        <f t="shared" si="52"/>
        <v>0</v>
      </c>
      <c r="CC40" s="75">
        <f t="shared" si="53"/>
        <v>0</v>
      </c>
      <c r="CD40" s="75">
        <f t="shared" si="54"/>
        <v>0</v>
      </c>
      <c r="CE40" s="44"/>
      <c r="CF40" s="83"/>
      <c r="CG40" s="98">
        <v>0</v>
      </c>
      <c r="CH40" s="99">
        <f t="shared" si="34"/>
        <v>0</v>
      </c>
      <c r="CI40" s="46" t="s">
        <v>88</v>
      </c>
      <c r="CJ40" s="48"/>
    </row>
    <row r="41" spans="1:88" s="15" customFormat="1" ht="22.5">
      <c r="A41" s="30" t="s">
        <v>150</v>
      </c>
      <c r="B41" s="30" t="s">
        <v>151</v>
      </c>
      <c r="C41" s="30" t="s">
        <v>152</v>
      </c>
      <c r="D41" s="30" t="s">
        <v>15</v>
      </c>
      <c r="E41" s="30" t="s">
        <v>102</v>
      </c>
      <c r="F41" s="30" t="s">
        <v>3</v>
      </c>
      <c r="G41" s="31"/>
      <c r="H41" s="31"/>
      <c r="I41" s="36">
        <v>25</v>
      </c>
      <c r="J41" s="31"/>
      <c r="K41" s="31"/>
      <c r="L41" s="31"/>
      <c r="M41" s="31"/>
      <c r="N41" s="31"/>
      <c r="O41" s="31"/>
      <c r="P41" s="31"/>
      <c r="Q41" s="31"/>
      <c r="R41" s="31"/>
      <c r="S41" s="43">
        <f t="shared" si="0"/>
        <v>25</v>
      </c>
      <c r="T41" s="32">
        <f t="shared" si="1"/>
        <v>0</v>
      </c>
      <c r="U41" s="32">
        <f t="shared" si="2"/>
        <v>0</v>
      </c>
      <c r="V41" s="32">
        <f t="shared" si="3"/>
        <v>0</v>
      </c>
      <c r="W41" s="32">
        <f t="shared" si="4"/>
        <v>25</v>
      </c>
      <c r="X41" s="49">
        <f t="shared" si="5"/>
        <v>364.25</v>
      </c>
      <c r="Y41" s="49">
        <f t="shared" si="6"/>
        <v>0</v>
      </c>
      <c r="Z41" s="49">
        <f t="shared" si="7"/>
        <v>0</v>
      </c>
      <c r="AA41" s="49">
        <f t="shared" si="8"/>
        <v>0</v>
      </c>
      <c r="AB41" s="49">
        <f t="shared" si="9"/>
        <v>364.25</v>
      </c>
      <c r="AC41" s="91"/>
      <c r="AD41" s="90"/>
      <c r="AE41" s="90"/>
      <c r="AF41" s="85"/>
      <c r="AG41" s="85"/>
      <c r="AH41" s="85"/>
      <c r="AI41" s="85"/>
      <c r="AJ41" s="85"/>
      <c r="AK41" s="85"/>
      <c r="AL41" s="85"/>
      <c r="AM41" s="85"/>
      <c r="AN41" s="85"/>
      <c r="AO41" s="52">
        <f t="shared" si="55"/>
        <v>0</v>
      </c>
      <c r="AP41" s="52">
        <f t="shared" si="56"/>
        <v>0</v>
      </c>
      <c r="AQ41" s="52">
        <f t="shared" si="57"/>
        <v>0</v>
      </c>
      <c r="AR41" s="52">
        <f t="shared" si="58"/>
        <v>0</v>
      </c>
      <c r="AS41" s="52">
        <f t="shared" si="59"/>
        <v>0</v>
      </c>
      <c r="AT41" s="53">
        <f t="shared" si="61"/>
        <v>0</v>
      </c>
      <c r="AU41" s="53">
        <f t="shared" si="62"/>
        <v>0</v>
      </c>
      <c r="AV41" s="53">
        <f t="shared" si="63"/>
        <v>0</v>
      </c>
      <c r="AW41" s="53">
        <f t="shared" si="64"/>
        <v>0</v>
      </c>
      <c r="AX41" s="53">
        <f t="shared" si="60"/>
        <v>0</v>
      </c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33">
        <f t="shared" si="40"/>
        <v>0</v>
      </c>
      <c r="BL41" s="33">
        <f t="shared" si="41"/>
        <v>0</v>
      </c>
      <c r="BM41" s="33">
        <f t="shared" si="42"/>
        <v>0</v>
      </c>
      <c r="BN41" s="33">
        <f t="shared" si="43"/>
        <v>0</v>
      </c>
      <c r="BO41" s="33">
        <f t="shared" si="35"/>
        <v>0</v>
      </c>
      <c r="BP41" s="34">
        <f t="shared" si="36"/>
        <v>0</v>
      </c>
      <c r="BQ41" s="34">
        <f t="shared" si="37"/>
        <v>0</v>
      </c>
      <c r="BR41" s="34">
        <f t="shared" si="38"/>
        <v>0</v>
      </c>
      <c r="BS41" s="34">
        <f t="shared" si="39"/>
        <v>0</v>
      </c>
      <c r="BT41" s="34">
        <f t="shared" si="44"/>
        <v>0</v>
      </c>
      <c r="BU41" s="74">
        <f t="shared" si="45"/>
        <v>-364.25</v>
      </c>
      <c r="BV41" s="74">
        <f t="shared" si="46"/>
        <v>0</v>
      </c>
      <c r="BW41" s="74">
        <f t="shared" si="47"/>
        <v>0</v>
      </c>
      <c r="BX41" s="74">
        <f t="shared" si="48"/>
        <v>0</v>
      </c>
      <c r="BY41" s="74">
        <f t="shared" si="49"/>
        <v>-364.25</v>
      </c>
      <c r="BZ41" s="75">
        <f t="shared" si="50"/>
        <v>0</v>
      </c>
      <c r="CA41" s="75">
        <f t="shared" si="51"/>
        <v>0</v>
      </c>
      <c r="CB41" s="75">
        <f t="shared" si="52"/>
        <v>0</v>
      </c>
      <c r="CC41" s="75">
        <f t="shared" si="53"/>
        <v>0</v>
      </c>
      <c r="CD41" s="75">
        <f t="shared" si="54"/>
        <v>0</v>
      </c>
      <c r="CE41" s="44">
        <v>14.57</v>
      </c>
      <c r="CF41" s="83"/>
      <c r="CG41" s="98">
        <v>0</v>
      </c>
      <c r="CH41" s="99">
        <f t="shared" si="34"/>
        <v>0</v>
      </c>
      <c r="CI41" s="45" t="s">
        <v>89</v>
      </c>
      <c r="CJ41" s="48"/>
    </row>
    <row r="42" spans="1:88" s="15" customFormat="1" ht="22.5">
      <c r="A42" s="35" t="s">
        <v>150</v>
      </c>
      <c r="B42" s="35" t="s">
        <v>151</v>
      </c>
      <c r="C42" s="35" t="s">
        <v>152</v>
      </c>
      <c r="D42" s="35" t="s">
        <v>16</v>
      </c>
      <c r="E42" s="35" t="s">
        <v>17</v>
      </c>
      <c r="F42" s="35" t="s">
        <v>14</v>
      </c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43">
        <f t="shared" si="0"/>
        <v>0</v>
      </c>
      <c r="T42" s="32">
        <f t="shared" si="1"/>
        <v>0</v>
      </c>
      <c r="U42" s="32">
        <f t="shared" si="2"/>
        <v>0</v>
      </c>
      <c r="V42" s="32">
        <f t="shared" si="3"/>
        <v>0</v>
      </c>
      <c r="W42" s="32">
        <f t="shared" si="4"/>
        <v>0</v>
      </c>
      <c r="X42" s="49">
        <f t="shared" si="5"/>
        <v>0</v>
      </c>
      <c r="Y42" s="49">
        <f t="shared" si="6"/>
        <v>0</v>
      </c>
      <c r="Z42" s="49">
        <f t="shared" si="7"/>
        <v>0</v>
      </c>
      <c r="AA42" s="49">
        <f t="shared" si="8"/>
        <v>0</v>
      </c>
      <c r="AB42" s="49">
        <f t="shared" si="9"/>
        <v>0</v>
      </c>
      <c r="AC42" s="90"/>
      <c r="AD42" s="90"/>
      <c r="AE42" s="90"/>
      <c r="AF42" s="85"/>
      <c r="AG42" s="85"/>
      <c r="AH42" s="85"/>
      <c r="AI42" s="85"/>
      <c r="AJ42" s="85"/>
      <c r="AK42" s="85"/>
      <c r="AL42" s="85"/>
      <c r="AM42" s="85"/>
      <c r="AN42" s="85">
        <v>10</v>
      </c>
      <c r="AO42" s="52">
        <f t="shared" si="55"/>
        <v>0</v>
      </c>
      <c r="AP42" s="52">
        <f t="shared" si="56"/>
        <v>0</v>
      </c>
      <c r="AQ42" s="52">
        <f t="shared" si="57"/>
        <v>0</v>
      </c>
      <c r="AR42" s="52">
        <f t="shared" si="58"/>
        <v>10</v>
      </c>
      <c r="AS42" s="52">
        <f t="shared" si="59"/>
        <v>10</v>
      </c>
      <c r="AT42" s="53">
        <f t="shared" si="61"/>
        <v>0</v>
      </c>
      <c r="AU42" s="53">
        <f t="shared" si="62"/>
        <v>0</v>
      </c>
      <c r="AV42" s="53">
        <f t="shared" si="63"/>
        <v>0</v>
      </c>
      <c r="AW42" s="53">
        <f t="shared" si="64"/>
        <v>609.04200000000003</v>
      </c>
      <c r="AX42" s="53">
        <f t="shared" si="60"/>
        <v>609.04200000000003</v>
      </c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33">
        <f t="shared" si="40"/>
        <v>0</v>
      </c>
      <c r="BL42" s="33">
        <f t="shared" si="41"/>
        <v>0</v>
      </c>
      <c r="BM42" s="33">
        <f t="shared" si="42"/>
        <v>0</v>
      </c>
      <c r="BN42" s="33">
        <f t="shared" si="43"/>
        <v>0</v>
      </c>
      <c r="BO42" s="33">
        <f t="shared" si="35"/>
        <v>0</v>
      </c>
      <c r="BP42" s="34">
        <f t="shared" si="36"/>
        <v>0</v>
      </c>
      <c r="BQ42" s="34">
        <f t="shared" si="37"/>
        <v>0</v>
      </c>
      <c r="BR42" s="34">
        <f t="shared" si="38"/>
        <v>0</v>
      </c>
      <c r="BS42" s="34">
        <f t="shared" si="39"/>
        <v>0</v>
      </c>
      <c r="BT42" s="34">
        <f t="shared" si="44"/>
        <v>0</v>
      </c>
      <c r="BU42" s="74">
        <f t="shared" si="45"/>
        <v>0</v>
      </c>
      <c r="BV42" s="74">
        <f t="shared" si="46"/>
        <v>0</v>
      </c>
      <c r="BW42" s="74">
        <f t="shared" si="47"/>
        <v>0</v>
      </c>
      <c r="BX42" s="74">
        <f t="shared" si="48"/>
        <v>0</v>
      </c>
      <c r="BY42" s="74">
        <f t="shared" si="49"/>
        <v>0</v>
      </c>
      <c r="BZ42" s="75">
        <f t="shared" si="50"/>
        <v>0</v>
      </c>
      <c r="CA42" s="75">
        <f t="shared" si="51"/>
        <v>0</v>
      </c>
      <c r="CB42" s="75">
        <f t="shared" si="52"/>
        <v>0</v>
      </c>
      <c r="CC42" s="75">
        <f t="shared" si="53"/>
        <v>-609.04200000000003</v>
      </c>
      <c r="CD42" s="75">
        <f t="shared" si="54"/>
        <v>-609.04200000000003</v>
      </c>
      <c r="CE42" s="44">
        <v>59.71</v>
      </c>
      <c r="CF42" s="83">
        <v>60.9</v>
      </c>
      <c r="CG42" s="98">
        <v>25</v>
      </c>
      <c r="CH42" s="99">
        <f t="shared" si="34"/>
        <v>1522.5</v>
      </c>
      <c r="CI42" s="46" t="s">
        <v>88</v>
      </c>
      <c r="CJ42" s="48"/>
    </row>
    <row r="43" spans="1:88" s="15" customFormat="1" ht="22.5">
      <c r="A43" s="30" t="s">
        <v>150</v>
      </c>
      <c r="B43" s="30" t="s">
        <v>151</v>
      </c>
      <c r="C43" s="30" t="s">
        <v>152</v>
      </c>
      <c r="D43" s="30" t="s">
        <v>18</v>
      </c>
      <c r="E43" s="30" t="s">
        <v>19</v>
      </c>
      <c r="F43" s="30" t="s">
        <v>14</v>
      </c>
      <c r="G43" s="31"/>
      <c r="H43" s="36">
        <v>5</v>
      </c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43">
        <f t="shared" si="0"/>
        <v>5</v>
      </c>
      <c r="T43" s="32">
        <f t="shared" si="1"/>
        <v>0</v>
      </c>
      <c r="U43" s="32">
        <f t="shared" si="2"/>
        <v>0</v>
      </c>
      <c r="V43" s="32">
        <f t="shared" si="3"/>
        <v>0</v>
      </c>
      <c r="W43" s="32">
        <f t="shared" si="4"/>
        <v>5</v>
      </c>
      <c r="X43" s="49">
        <f t="shared" si="5"/>
        <v>549.20000000000005</v>
      </c>
      <c r="Y43" s="49">
        <f t="shared" si="6"/>
        <v>0</v>
      </c>
      <c r="Z43" s="49">
        <f t="shared" si="7"/>
        <v>0</v>
      </c>
      <c r="AA43" s="49">
        <f t="shared" si="8"/>
        <v>0</v>
      </c>
      <c r="AB43" s="49">
        <f t="shared" si="9"/>
        <v>549.20000000000005</v>
      </c>
      <c r="AC43" s="90"/>
      <c r="AD43" s="90"/>
      <c r="AE43" s="90"/>
      <c r="AF43" s="85"/>
      <c r="AG43" s="85"/>
      <c r="AH43" s="85"/>
      <c r="AI43" s="85"/>
      <c r="AJ43" s="85"/>
      <c r="AK43" s="85"/>
      <c r="AL43" s="85"/>
      <c r="AM43" s="85"/>
      <c r="AN43" s="85"/>
      <c r="AO43" s="52">
        <f t="shared" si="55"/>
        <v>0</v>
      </c>
      <c r="AP43" s="52">
        <f t="shared" si="56"/>
        <v>0</v>
      </c>
      <c r="AQ43" s="52">
        <f t="shared" si="57"/>
        <v>0</v>
      </c>
      <c r="AR43" s="52">
        <f t="shared" si="58"/>
        <v>0</v>
      </c>
      <c r="AS43" s="52">
        <f t="shared" si="59"/>
        <v>0</v>
      </c>
      <c r="AT43" s="53">
        <f t="shared" si="61"/>
        <v>0</v>
      </c>
      <c r="AU43" s="53">
        <f t="shared" si="62"/>
        <v>0</v>
      </c>
      <c r="AV43" s="53">
        <f t="shared" si="63"/>
        <v>0</v>
      </c>
      <c r="AW43" s="53">
        <f t="shared" si="64"/>
        <v>0</v>
      </c>
      <c r="AX43" s="53">
        <f t="shared" si="60"/>
        <v>0</v>
      </c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33">
        <f t="shared" si="40"/>
        <v>0</v>
      </c>
      <c r="BL43" s="33">
        <f t="shared" si="41"/>
        <v>0</v>
      </c>
      <c r="BM43" s="33">
        <f t="shared" si="42"/>
        <v>0</v>
      </c>
      <c r="BN43" s="33">
        <f t="shared" si="43"/>
        <v>0</v>
      </c>
      <c r="BO43" s="33">
        <f t="shared" si="35"/>
        <v>0</v>
      </c>
      <c r="BP43" s="34">
        <f t="shared" si="36"/>
        <v>0</v>
      </c>
      <c r="BQ43" s="34">
        <f t="shared" si="37"/>
        <v>0</v>
      </c>
      <c r="BR43" s="34">
        <f t="shared" si="38"/>
        <v>0</v>
      </c>
      <c r="BS43" s="34">
        <f t="shared" si="39"/>
        <v>0</v>
      </c>
      <c r="BT43" s="34">
        <f t="shared" si="44"/>
        <v>0</v>
      </c>
      <c r="BU43" s="74">
        <f t="shared" si="45"/>
        <v>-549.20000000000005</v>
      </c>
      <c r="BV43" s="74">
        <f t="shared" si="46"/>
        <v>0</v>
      </c>
      <c r="BW43" s="74">
        <f t="shared" si="47"/>
        <v>0</v>
      </c>
      <c r="BX43" s="74">
        <f t="shared" si="48"/>
        <v>0</v>
      </c>
      <c r="BY43" s="74">
        <f t="shared" si="49"/>
        <v>-549.20000000000005</v>
      </c>
      <c r="BZ43" s="75">
        <f t="shared" si="50"/>
        <v>0</v>
      </c>
      <c r="CA43" s="75">
        <f t="shared" si="51"/>
        <v>0</v>
      </c>
      <c r="CB43" s="75">
        <f t="shared" si="52"/>
        <v>0</v>
      </c>
      <c r="CC43" s="75">
        <f t="shared" si="53"/>
        <v>0</v>
      </c>
      <c r="CD43" s="75">
        <f t="shared" si="54"/>
        <v>0</v>
      </c>
      <c r="CE43" s="44">
        <v>109.84</v>
      </c>
      <c r="CF43" s="83"/>
      <c r="CG43" s="98">
        <v>0</v>
      </c>
      <c r="CH43" s="99">
        <f t="shared" si="34"/>
        <v>0</v>
      </c>
      <c r="CI43" s="45" t="s">
        <v>89</v>
      </c>
      <c r="CJ43" s="48"/>
    </row>
    <row r="44" spans="1:88" s="15" customFormat="1" ht="22.5">
      <c r="A44" s="35" t="s">
        <v>150</v>
      </c>
      <c r="B44" s="35" t="s">
        <v>151</v>
      </c>
      <c r="C44" s="35" t="s">
        <v>152</v>
      </c>
      <c r="D44" s="35" t="s">
        <v>189</v>
      </c>
      <c r="E44" s="35" t="s">
        <v>106</v>
      </c>
      <c r="F44" s="35" t="s">
        <v>14</v>
      </c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43">
        <f t="shared" si="0"/>
        <v>0</v>
      </c>
      <c r="T44" s="32">
        <f t="shared" si="1"/>
        <v>0</v>
      </c>
      <c r="U44" s="32">
        <f t="shared" si="2"/>
        <v>0</v>
      </c>
      <c r="V44" s="32">
        <f t="shared" si="3"/>
        <v>0</v>
      </c>
      <c r="W44" s="32">
        <f t="shared" si="4"/>
        <v>0</v>
      </c>
      <c r="X44" s="49">
        <f t="shared" si="5"/>
        <v>0</v>
      </c>
      <c r="Y44" s="49">
        <f t="shared" si="6"/>
        <v>0</v>
      </c>
      <c r="Z44" s="49">
        <f t="shared" si="7"/>
        <v>0</v>
      </c>
      <c r="AA44" s="49">
        <f t="shared" si="8"/>
        <v>0</v>
      </c>
      <c r="AB44" s="49">
        <f t="shared" si="9"/>
        <v>0</v>
      </c>
      <c r="AC44" s="90"/>
      <c r="AD44" s="90"/>
      <c r="AE44" s="90"/>
      <c r="AF44" s="85"/>
      <c r="AG44" s="85"/>
      <c r="AH44" s="85"/>
      <c r="AI44" s="85"/>
      <c r="AJ44" s="85"/>
      <c r="AK44" s="85"/>
      <c r="AL44" s="85"/>
      <c r="AM44" s="85"/>
      <c r="AN44" s="85"/>
      <c r="AO44" s="52">
        <f t="shared" si="55"/>
        <v>0</v>
      </c>
      <c r="AP44" s="52">
        <f t="shared" si="56"/>
        <v>0</v>
      </c>
      <c r="AQ44" s="52">
        <f t="shared" si="57"/>
        <v>0</v>
      </c>
      <c r="AR44" s="52">
        <f t="shared" si="58"/>
        <v>0</v>
      </c>
      <c r="AS44" s="52">
        <f t="shared" si="59"/>
        <v>0</v>
      </c>
      <c r="AT44" s="53">
        <f t="shared" si="61"/>
        <v>0</v>
      </c>
      <c r="AU44" s="53">
        <f t="shared" si="62"/>
        <v>0</v>
      </c>
      <c r="AV44" s="53">
        <f t="shared" si="63"/>
        <v>0</v>
      </c>
      <c r="AW44" s="53">
        <f t="shared" si="64"/>
        <v>0</v>
      </c>
      <c r="AX44" s="53">
        <f t="shared" si="60"/>
        <v>0</v>
      </c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33">
        <f t="shared" si="40"/>
        <v>0</v>
      </c>
      <c r="BL44" s="33">
        <f t="shared" si="41"/>
        <v>0</v>
      </c>
      <c r="BM44" s="33">
        <f t="shared" si="42"/>
        <v>0</v>
      </c>
      <c r="BN44" s="33">
        <f t="shared" si="43"/>
        <v>0</v>
      </c>
      <c r="BO44" s="33">
        <f t="shared" si="35"/>
        <v>0</v>
      </c>
      <c r="BP44" s="34">
        <f t="shared" si="36"/>
        <v>0</v>
      </c>
      <c r="BQ44" s="34">
        <f t="shared" si="37"/>
        <v>0</v>
      </c>
      <c r="BR44" s="34">
        <f t="shared" si="38"/>
        <v>0</v>
      </c>
      <c r="BS44" s="34">
        <f t="shared" si="39"/>
        <v>0</v>
      </c>
      <c r="BT44" s="34">
        <f t="shared" si="44"/>
        <v>0</v>
      </c>
      <c r="BU44" s="74">
        <f t="shared" si="45"/>
        <v>0</v>
      </c>
      <c r="BV44" s="74">
        <f t="shared" si="46"/>
        <v>0</v>
      </c>
      <c r="BW44" s="74">
        <f t="shared" si="47"/>
        <v>0</v>
      </c>
      <c r="BX44" s="74">
        <f t="shared" si="48"/>
        <v>0</v>
      </c>
      <c r="BY44" s="74">
        <f t="shared" si="49"/>
        <v>0</v>
      </c>
      <c r="BZ44" s="75">
        <f t="shared" si="50"/>
        <v>0</v>
      </c>
      <c r="CA44" s="75">
        <f t="shared" si="51"/>
        <v>0</v>
      </c>
      <c r="CB44" s="75">
        <f t="shared" si="52"/>
        <v>0</v>
      </c>
      <c r="CC44" s="75">
        <f t="shared" si="53"/>
        <v>0</v>
      </c>
      <c r="CD44" s="75">
        <f t="shared" si="54"/>
        <v>0</v>
      </c>
      <c r="CE44" s="44">
        <v>0</v>
      </c>
      <c r="CF44" s="83"/>
      <c r="CG44" s="98">
        <v>0</v>
      </c>
      <c r="CH44" s="99">
        <f t="shared" si="34"/>
        <v>0</v>
      </c>
      <c r="CI44" s="46" t="s">
        <v>88</v>
      </c>
      <c r="CJ44" s="48"/>
    </row>
    <row r="45" spans="1:88" s="15" customFormat="1" ht="22.5">
      <c r="A45" s="35" t="s">
        <v>150</v>
      </c>
      <c r="B45" s="35" t="s">
        <v>151</v>
      </c>
      <c r="C45" s="35" t="s">
        <v>152</v>
      </c>
      <c r="D45" s="35" t="s">
        <v>20</v>
      </c>
      <c r="E45" s="35" t="s">
        <v>21</v>
      </c>
      <c r="F45" s="35" t="s">
        <v>14</v>
      </c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43">
        <f t="shared" si="0"/>
        <v>0</v>
      </c>
      <c r="T45" s="32">
        <f t="shared" si="1"/>
        <v>0</v>
      </c>
      <c r="U45" s="32">
        <f t="shared" si="2"/>
        <v>0</v>
      </c>
      <c r="V45" s="32">
        <f t="shared" si="3"/>
        <v>0</v>
      </c>
      <c r="W45" s="32">
        <f t="shared" si="4"/>
        <v>0</v>
      </c>
      <c r="X45" s="49">
        <f t="shared" si="5"/>
        <v>0</v>
      </c>
      <c r="Y45" s="49">
        <f t="shared" si="6"/>
        <v>0</v>
      </c>
      <c r="Z45" s="49">
        <f t="shared" si="7"/>
        <v>0</v>
      </c>
      <c r="AA45" s="49">
        <f t="shared" si="8"/>
        <v>0</v>
      </c>
      <c r="AB45" s="49">
        <f t="shared" si="9"/>
        <v>0</v>
      </c>
      <c r="AC45" s="90"/>
      <c r="AD45" s="90"/>
      <c r="AE45" s="90"/>
      <c r="AF45" s="85"/>
      <c r="AG45" s="85"/>
      <c r="AH45" s="85"/>
      <c r="AI45" s="85"/>
      <c r="AJ45" s="85"/>
      <c r="AK45" s="85"/>
      <c r="AL45" s="85"/>
      <c r="AM45" s="85"/>
      <c r="AN45" s="85"/>
      <c r="AO45" s="52">
        <f t="shared" si="55"/>
        <v>0</v>
      </c>
      <c r="AP45" s="52">
        <f t="shared" si="56"/>
        <v>0</v>
      </c>
      <c r="AQ45" s="52">
        <f t="shared" si="57"/>
        <v>0</v>
      </c>
      <c r="AR45" s="52">
        <f t="shared" si="58"/>
        <v>0</v>
      </c>
      <c r="AS45" s="52">
        <f t="shared" si="59"/>
        <v>0</v>
      </c>
      <c r="AT45" s="53">
        <f t="shared" si="61"/>
        <v>0</v>
      </c>
      <c r="AU45" s="53">
        <f t="shared" si="62"/>
        <v>0</v>
      </c>
      <c r="AV45" s="53">
        <f t="shared" si="63"/>
        <v>0</v>
      </c>
      <c r="AW45" s="53">
        <f t="shared" si="64"/>
        <v>0</v>
      </c>
      <c r="AX45" s="53">
        <f t="shared" si="60"/>
        <v>0</v>
      </c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33">
        <f t="shared" si="40"/>
        <v>0</v>
      </c>
      <c r="BL45" s="33">
        <f t="shared" si="41"/>
        <v>0</v>
      </c>
      <c r="BM45" s="33">
        <f t="shared" si="42"/>
        <v>0</v>
      </c>
      <c r="BN45" s="33">
        <f t="shared" si="43"/>
        <v>0</v>
      </c>
      <c r="BO45" s="33">
        <f t="shared" si="35"/>
        <v>0</v>
      </c>
      <c r="BP45" s="34">
        <f t="shared" si="36"/>
        <v>0</v>
      </c>
      <c r="BQ45" s="34">
        <f t="shared" si="37"/>
        <v>0</v>
      </c>
      <c r="BR45" s="34">
        <f t="shared" si="38"/>
        <v>0</v>
      </c>
      <c r="BS45" s="34">
        <f t="shared" si="39"/>
        <v>0</v>
      </c>
      <c r="BT45" s="34">
        <f t="shared" si="44"/>
        <v>0</v>
      </c>
      <c r="BU45" s="74">
        <f t="shared" si="45"/>
        <v>0</v>
      </c>
      <c r="BV45" s="74">
        <f t="shared" si="46"/>
        <v>0</v>
      </c>
      <c r="BW45" s="74">
        <f t="shared" si="47"/>
        <v>0</v>
      </c>
      <c r="BX45" s="74">
        <f t="shared" si="48"/>
        <v>0</v>
      </c>
      <c r="BY45" s="74">
        <f t="shared" si="49"/>
        <v>0</v>
      </c>
      <c r="BZ45" s="75">
        <f t="shared" si="50"/>
        <v>0</v>
      </c>
      <c r="CA45" s="75">
        <f t="shared" si="51"/>
        <v>0</v>
      </c>
      <c r="CB45" s="75">
        <f t="shared" si="52"/>
        <v>0</v>
      </c>
      <c r="CC45" s="75">
        <f t="shared" si="53"/>
        <v>0</v>
      </c>
      <c r="CD45" s="75">
        <f t="shared" si="54"/>
        <v>0</v>
      </c>
      <c r="CE45" s="44"/>
      <c r="CF45" s="83"/>
      <c r="CG45" s="98">
        <v>0</v>
      </c>
      <c r="CH45" s="99">
        <f t="shared" si="34"/>
        <v>0</v>
      </c>
      <c r="CI45" s="46" t="s">
        <v>88</v>
      </c>
      <c r="CJ45" s="48"/>
    </row>
    <row r="46" spans="1:88" s="15" customFormat="1" ht="22.5">
      <c r="A46" s="35" t="s">
        <v>150</v>
      </c>
      <c r="B46" s="35" t="s">
        <v>151</v>
      </c>
      <c r="C46" s="35" t="s">
        <v>152</v>
      </c>
      <c r="D46" s="35" t="s">
        <v>51</v>
      </c>
      <c r="E46" s="3" t="s">
        <v>52</v>
      </c>
      <c r="F46" s="35" t="s">
        <v>3</v>
      </c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43">
        <f t="shared" si="0"/>
        <v>0</v>
      </c>
      <c r="T46" s="32">
        <f t="shared" si="1"/>
        <v>0</v>
      </c>
      <c r="U46" s="32">
        <f t="shared" si="2"/>
        <v>0</v>
      </c>
      <c r="V46" s="32">
        <f t="shared" si="3"/>
        <v>0</v>
      </c>
      <c r="W46" s="32">
        <f t="shared" si="4"/>
        <v>0</v>
      </c>
      <c r="X46" s="49">
        <f t="shared" si="5"/>
        <v>0</v>
      </c>
      <c r="Y46" s="49">
        <f t="shared" si="6"/>
        <v>0</v>
      </c>
      <c r="Z46" s="49">
        <f t="shared" si="7"/>
        <v>0</v>
      </c>
      <c r="AA46" s="49">
        <f t="shared" si="8"/>
        <v>0</v>
      </c>
      <c r="AB46" s="49">
        <f t="shared" si="9"/>
        <v>0</v>
      </c>
      <c r="AC46" s="90"/>
      <c r="AD46" s="90"/>
      <c r="AE46" s="90"/>
      <c r="AF46" s="85"/>
      <c r="AG46" s="85"/>
      <c r="AH46" s="85"/>
      <c r="AI46" s="85"/>
      <c r="AJ46" s="85"/>
      <c r="AK46" s="85"/>
      <c r="AL46" s="85"/>
      <c r="AM46" s="85"/>
      <c r="AN46" s="85">
        <v>50</v>
      </c>
      <c r="AO46" s="52">
        <f t="shared" si="55"/>
        <v>0</v>
      </c>
      <c r="AP46" s="52">
        <f t="shared" si="56"/>
        <v>0</v>
      </c>
      <c r="AQ46" s="52">
        <f t="shared" si="57"/>
        <v>0</v>
      </c>
      <c r="AR46" s="52">
        <f t="shared" si="58"/>
        <v>50</v>
      </c>
      <c r="AS46" s="52">
        <f t="shared" si="59"/>
        <v>50</v>
      </c>
      <c r="AT46" s="53">
        <f t="shared" si="61"/>
        <v>0</v>
      </c>
      <c r="AU46" s="53">
        <f t="shared" si="62"/>
        <v>0</v>
      </c>
      <c r="AV46" s="53">
        <f t="shared" si="63"/>
        <v>0</v>
      </c>
      <c r="AW46" s="53">
        <f t="shared" si="64"/>
        <v>1425.96</v>
      </c>
      <c r="AX46" s="53">
        <f t="shared" si="60"/>
        <v>1425.96</v>
      </c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33">
        <f t="shared" si="40"/>
        <v>0</v>
      </c>
      <c r="BL46" s="33">
        <f t="shared" si="41"/>
        <v>0</v>
      </c>
      <c r="BM46" s="33">
        <f t="shared" si="42"/>
        <v>0</v>
      </c>
      <c r="BN46" s="33">
        <f t="shared" si="43"/>
        <v>0</v>
      </c>
      <c r="BO46" s="33">
        <f t="shared" si="35"/>
        <v>0</v>
      </c>
      <c r="BP46" s="34">
        <f t="shared" si="36"/>
        <v>0</v>
      </c>
      <c r="BQ46" s="34">
        <f t="shared" si="37"/>
        <v>0</v>
      </c>
      <c r="BR46" s="34">
        <f t="shared" si="38"/>
        <v>0</v>
      </c>
      <c r="BS46" s="34">
        <f t="shared" si="39"/>
        <v>0</v>
      </c>
      <c r="BT46" s="34">
        <f t="shared" si="44"/>
        <v>0</v>
      </c>
      <c r="BU46" s="74">
        <f t="shared" si="45"/>
        <v>0</v>
      </c>
      <c r="BV46" s="74">
        <f t="shared" si="46"/>
        <v>0</v>
      </c>
      <c r="BW46" s="74">
        <f t="shared" si="47"/>
        <v>0</v>
      </c>
      <c r="BX46" s="74">
        <f t="shared" si="48"/>
        <v>0</v>
      </c>
      <c r="BY46" s="74">
        <f t="shared" si="49"/>
        <v>0</v>
      </c>
      <c r="BZ46" s="75">
        <f t="shared" si="50"/>
        <v>0</v>
      </c>
      <c r="CA46" s="75">
        <f t="shared" si="51"/>
        <v>0</v>
      </c>
      <c r="CB46" s="75">
        <f t="shared" si="52"/>
        <v>0</v>
      </c>
      <c r="CC46" s="75">
        <f t="shared" si="53"/>
        <v>-1425.96</v>
      </c>
      <c r="CD46" s="75">
        <f t="shared" si="54"/>
        <v>-1425.96</v>
      </c>
      <c r="CE46" s="44">
        <v>27.96</v>
      </c>
      <c r="CF46" s="83">
        <v>28.52</v>
      </c>
      <c r="CG46" s="100">
        <v>200</v>
      </c>
      <c r="CH46" s="99">
        <f t="shared" si="34"/>
        <v>5704</v>
      </c>
      <c r="CI46" s="46" t="s">
        <v>88</v>
      </c>
      <c r="CJ46" s="48"/>
    </row>
    <row r="47" spans="1:88" s="15" customFormat="1" ht="22.5">
      <c r="A47" s="35" t="s">
        <v>150</v>
      </c>
      <c r="B47" s="35" t="s">
        <v>151</v>
      </c>
      <c r="C47" s="35" t="s">
        <v>152</v>
      </c>
      <c r="D47" s="35" t="s">
        <v>190</v>
      </c>
      <c r="E47" s="35" t="s">
        <v>22</v>
      </c>
      <c r="F47" s="35" t="s">
        <v>3</v>
      </c>
      <c r="G47" s="31"/>
      <c r="H47" s="31"/>
      <c r="I47" s="36">
        <v>25</v>
      </c>
      <c r="J47" s="31"/>
      <c r="K47" s="31"/>
      <c r="L47" s="31"/>
      <c r="M47" s="31"/>
      <c r="N47" s="31"/>
      <c r="O47" s="31"/>
      <c r="P47" s="31"/>
      <c r="Q47" s="31"/>
      <c r="R47" s="36">
        <v>50</v>
      </c>
      <c r="S47" s="43">
        <f t="shared" si="0"/>
        <v>25</v>
      </c>
      <c r="T47" s="32">
        <f t="shared" si="1"/>
        <v>0</v>
      </c>
      <c r="U47" s="32">
        <f t="shared" si="2"/>
        <v>0</v>
      </c>
      <c r="V47" s="32">
        <f t="shared" si="3"/>
        <v>50</v>
      </c>
      <c r="W47" s="32">
        <f t="shared" si="4"/>
        <v>75</v>
      </c>
      <c r="X47" s="49">
        <f t="shared" si="5"/>
        <v>491.5</v>
      </c>
      <c r="Y47" s="49">
        <f t="shared" si="6"/>
        <v>0</v>
      </c>
      <c r="Z47" s="49">
        <f t="shared" si="7"/>
        <v>0</v>
      </c>
      <c r="AA47" s="49">
        <f t="shared" si="8"/>
        <v>983</v>
      </c>
      <c r="AB47" s="49">
        <f t="shared" si="9"/>
        <v>1474.5</v>
      </c>
      <c r="AC47" s="90"/>
      <c r="AD47" s="90"/>
      <c r="AE47" s="90"/>
      <c r="AF47" s="85"/>
      <c r="AG47" s="85"/>
      <c r="AH47" s="85"/>
      <c r="AI47" s="85"/>
      <c r="AJ47" s="85"/>
      <c r="AK47" s="85"/>
      <c r="AL47" s="85"/>
      <c r="AM47" s="85">
        <v>50</v>
      </c>
      <c r="AN47" s="85">
        <v>50</v>
      </c>
      <c r="AO47" s="52">
        <f t="shared" si="55"/>
        <v>0</v>
      </c>
      <c r="AP47" s="52">
        <f t="shared" si="56"/>
        <v>0</v>
      </c>
      <c r="AQ47" s="52">
        <f t="shared" si="57"/>
        <v>0</v>
      </c>
      <c r="AR47" s="52">
        <f t="shared" si="58"/>
        <v>100</v>
      </c>
      <c r="AS47" s="52">
        <f t="shared" si="59"/>
        <v>100</v>
      </c>
      <c r="AT47" s="53">
        <f t="shared" si="61"/>
        <v>0</v>
      </c>
      <c r="AU47" s="53">
        <f t="shared" si="62"/>
        <v>0</v>
      </c>
      <c r="AV47" s="53">
        <f t="shared" si="63"/>
        <v>0</v>
      </c>
      <c r="AW47" s="53">
        <f t="shared" si="64"/>
        <v>2005.32</v>
      </c>
      <c r="AX47" s="53">
        <f t="shared" si="60"/>
        <v>2005.32</v>
      </c>
      <c r="AY47" s="54">
        <v>25</v>
      </c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33">
        <f t="shared" si="40"/>
        <v>25</v>
      </c>
      <c r="BL47" s="33">
        <f t="shared" si="41"/>
        <v>0</v>
      </c>
      <c r="BM47" s="33">
        <f t="shared" si="42"/>
        <v>0</v>
      </c>
      <c r="BN47" s="33">
        <f t="shared" si="43"/>
        <v>0</v>
      </c>
      <c r="BO47" s="33">
        <f t="shared" si="35"/>
        <v>25</v>
      </c>
      <c r="BP47" s="34">
        <f t="shared" si="36"/>
        <v>501.25</v>
      </c>
      <c r="BQ47" s="34">
        <f t="shared" si="37"/>
        <v>0</v>
      </c>
      <c r="BR47" s="34">
        <f t="shared" si="38"/>
        <v>0</v>
      </c>
      <c r="BS47" s="34">
        <f t="shared" si="39"/>
        <v>0</v>
      </c>
      <c r="BT47" s="34">
        <f t="shared" si="44"/>
        <v>501.25</v>
      </c>
      <c r="BU47" s="74">
        <f t="shared" si="45"/>
        <v>9.75</v>
      </c>
      <c r="BV47" s="74">
        <f t="shared" si="46"/>
        <v>0</v>
      </c>
      <c r="BW47" s="74">
        <f t="shared" si="47"/>
        <v>0</v>
      </c>
      <c r="BX47" s="74">
        <f t="shared" si="48"/>
        <v>-983</v>
      </c>
      <c r="BY47" s="74">
        <f t="shared" si="49"/>
        <v>-973.25</v>
      </c>
      <c r="BZ47" s="75">
        <f t="shared" si="50"/>
        <v>501.25</v>
      </c>
      <c r="CA47" s="75">
        <f t="shared" si="51"/>
        <v>0</v>
      </c>
      <c r="CB47" s="75">
        <f t="shared" si="52"/>
        <v>0</v>
      </c>
      <c r="CC47" s="75">
        <f t="shared" si="53"/>
        <v>-2005.32</v>
      </c>
      <c r="CD47" s="75">
        <f t="shared" si="54"/>
        <v>-1504.07</v>
      </c>
      <c r="CE47" s="44">
        <v>19.66</v>
      </c>
      <c r="CF47" s="83">
        <v>20.05</v>
      </c>
      <c r="CG47" s="98">
        <v>50</v>
      </c>
      <c r="CH47" s="99">
        <f t="shared" si="34"/>
        <v>1002.5</v>
      </c>
      <c r="CI47" s="46" t="s">
        <v>88</v>
      </c>
      <c r="CJ47" s="48"/>
    </row>
    <row r="48" spans="1:88" s="15" customFormat="1" ht="22.5">
      <c r="A48" s="35" t="s">
        <v>150</v>
      </c>
      <c r="B48" s="35" t="s">
        <v>151</v>
      </c>
      <c r="C48" s="35" t="s">
        <v>152</v>
      </c>
      <c r="D48" s="35" t="s">
        <v>53</v>
      </c>
      <c r="E48" s="35" t="s">
        <v>54</v>
      </c>
      <c r="F48" s="35" t="s">
        <v>3</v>
      </c>
      <c r="G48" s="31"/>
      <c r="H48" s="31"/>
      <c r="I48" s="31"/>
      <c r="J48" s="31"/>
      <c r="K48" s="31"/>
      <c r="L48" s="31"/>
      <c r="M48" s="31"/>
      <c r="N48" s="36">
        <v>25</v>
      </c>
      <c r="O48" s="31"/>
      <c r="P48" s="31"/>
      <c r="Q48" s="31"/>
      <c r="R48" s="36">
        <v>25</v>
      </c>
      <c r="S48" s="43">
        <f t="shared" si="0"/>
        <v>0</v>
      </c>
      <c r="T48" s="32">
        <f t="shared" si="1"/>
        <v>0</v>
      </c>
      <c r="U48" s="32">
        <f t="shared" si="2"/>
        <v>25</v>
      </c>
      <c r="V48" s="32">
        <f t="shared" si="3"/>
        <v>25</v>
      </c>
      <c r="W48" s="32">
        <f t="shared" si="4"/>
        <v>50</v>
      </c>
      <c r="X48" s="49">
        <f t="shared" si="5"/>
        <v>0</v>
      </c>
      <c r="Y48" s="49">
        <f t="shared" si="6"/>
        <v>0</v>
      </c>
      <c r="Z48" s="49">
        <f t="shared" si="7"/>
        <v>463</v>
      </c>
      <c r="AA48" s="49">
        <f t="shared" si="8"/>
        <v>463</v>
      </c>
      <c r="AB48" s="49">
        <f t="shared" si="9"/>
        <v>926</v>
      </c>
      <c r="AC48" s="90"/>
      <c r="AD48" s="90"/>
      <c r="AE48" s="90"/>
      <c r="AF48" s="85"/>
      <c r="AG48" s="85"/>
      <c r="AH48" s="85"/>
      <c r="AI48" s="85">
        <v>25</v>
      </c>
      <c r="AJ48" s="85"/>
      <c r="AK48" s="85"/>
      <c r="AL48" s="85"/>
      <c r="AM48" s="85"/>
      <c r="AN48" s="85"/>
      <c r="AO48" s="52">
        <f t="shared" si="55"/>
        <v>0</v>
      </c>
      <c r="AP48" s="52">
        <f t="shared" si="56"/>
        <v>0</v>
      </c>
      <c r="AQ48" s="52">
        <f t="shared" si="57"/>
        <v>25</v>
      </c>
      <c r="AR48" s="52">
        <f t="shared" si="58"/>
        <v>0</v>
      </c>
      <c r="AS48" s="52">
        <f t="shared" si="59"/>
        <v>25</v>
      </c>
      <c r="AT48" s="53">
        <f t="shared" si="61"/>
        <v>0</v>
      </c>
      <c r="AU48" s="53">
        <f t="shared" si="62"/>
        <v>0</v>
      </c>
      <c r="AV48" s="53">
        <f t="shared" si="63"/>
        <v>472.26</v>
      </c>
      <c r="AW48" s="53">
        <f t="shared" si="64"/>
        <v>0</v>
      </c>
      <c r="AX48" s="53">
        <f t="shared" si="60"/>
        <v>472.26</v>
      </c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33">
        <f t="shared" si="40"/>
        <v>0</v>
      </c>
      <c r="BL48" s="33">
        <f t="shared" si="41"/>
        <v>0</v>
      </c>
      <c r="BM48" s="33">
        <f t="shared" si="42"/>
        <v>0</v>
      </c>
      <c r="BN48" s="33">
        <f t="shared" si="43"/>
        <v>0</v>
      </c>
      <c r="BO48" s="33">
        <f t="shared" si="35"/>
        <v>0</v>
      </c>
      <c r="BP48" s="34">
        <f t="shared" si="36"/>
        <v>0</v>
      </c>
      <c r="BQ48" s="34">
        <f t="shared" si="37"/>
        <v>0</v>
      </c>
      <c r="BR48" s="34">
        <f t="shared" si="38"/>
        <v>0</v>
      </c>
      <c r="BS48" s="34">
        <f t="shared" si="39"/>
        <v>0</v>
      </c>
      <c r="BT48" s="34">
        <f t="shared" si="44"/>
        <v>0</v>
      </c>
      <c r="BU48" s="74">
        <f t="shared" si="45"/>
        <v>0</v>
      </c>
      <c r="BV48" s="74">
        <f t="shared" si="46"/>
        <v>0</v>
      </c>
      <c r="BW48" s="74">
        <f t="shared" si="47"/>
        <v>-463</v>
      </c>
      <c r="BX48" s="74">
        <f t="shared" si="48"/>
        <v>-463</v>
      </c>
      <c r="BY48" s="74">
        <f t="shared" si="49"/>
        <v>-926</v>
      </c>
      <c r="BZ48" s="75">
        <f t="shared" si="50"/>
        <v>0</v>
      </c>
      <c r="CA48" s="75">
        <f t="shared" si="51"/>
        <v>0</v>
      </c>
      <c r="CB48" s="75">
        <f t="shared" si="52"/>
        <v>-472.26</v>
      </c>
      <c r="CC48" s="75">
        <f t="shared" si="53"/>
        <v>0</v>
      </c>
      <c r="CD48" s="75">
        <f t="shared" si="54"/>
        <v>-472.26</v>
      </c>
      <c r="CE48" s="44">
        <v>18.52</v>
      </c>
      <c r="CF48" s="83"/>
      <c r="CG48" s="98">
        <v>0</v>
      </c>
      <c r="CH48" s="99">
        <f t="shared" si="34"/>
        <v>0</v>
      </c>
      <c r="CI48" s="46" t="s">
        <v>88</v>
      </c>
      <c r="CJ48" s="48"/>
    </row>
    <row r="49" spans="1:88" s="15" customFormat="1" ht="22.5">
      <c r="A49" s="35" t="s">
        <v>150</v>
      </c>
      <c r="B49" s="35" t="s">
        <v>151</v>
      </c>
      <c r="C49" s="35" t="s">
        <v>152</v>
      </c>
      <c r="D49" s="35" t="s">
        <v>191</v>
      </c>
      <c r="E49" s="35" t="s">
        <v>192</v>
      </c>
      <c r="F49" s="35" t="s">
        <v>3</v>
      </c>
      <c r="G49" s="31"/>
      <c r="H49" s="31"/>
      <c r="I49" s="31"/>
      <c r="J49" s="31"/>
      <c r="K49" s="36">
        <v>25</v>
      </c>
      <c r="L49" s="31"/>
      <c r="M49" s="31"/>
      <c r="N49" s="31"/>
      <c r="O49" s="31"/>
      <c r="P49" s="31"/>
      <c r="Q49" s="31"/>
      <c r="R49" s="31"/>
      <c r="S49" s="43">
        <f t="shared" si="0"/>
        <v>0</v>
      </c>
      <c r="T49" s="32">
        <f t="shared" si="1"/>
        <v>25</v>
      </c>
      <c r="U49" s="32">
        <f t="shared" si="2"/>
        <v>0</v>
      </c>
      <c r="V49" s="32">
        <f t="shared" si="3"/>
        <v>0</v>
      </c>
      <c r="W49" s="32">
        <f t="shared" si="4"/>
        <v>25</v>
      </c>
      <c r="X49" s="49">
        <f t="shared" si="5"/>
        <v>0</v>
      </c>
      <c r="Y49" s="49">
        <f t="shared" si="6"/>
        <v>416.24999999999994</v>
      </c>
      <c r="Z49" s="49">
        <f t="shared" si="7"/>
        <v>0</v>
      </c>
      <c r="AA49" s="49">
        <f t="shared" si="8"/>
        <v>0</v>
      </c>
      <c r="AB49" s="49">
        <f t="shared" si="9"/>
        <v>416.24999999999994</v>
      </c>
      <c r="AC49" s="90"/>
      <c r="AD49" s="90"/>
      <c r="AE49" s="90"/>
      <c r="AF49" s="85"/>
      <c r="AG49" s="85"/>
      <c r="AH49" s="85"/>
      <c r="AI49" s="85"/>
      <c r="AJ49" s="85"/>
      <c r="AK49" s="85"/>
      <c r="AL49" s="85"/>
      <c r="AM49" s="85"/>
      <c r="AN49" s="85">
        <v>25</v>
      </c>
      <c r="AO49" s="52">
        <f t="shared" si="55"/>
        <v>0</v>
      </c>
      <c r="AP49" s="52">
        <f t="shared" si="56"/>
        <v>0</v>
      </c>
      <c r="AQ49" s="52">
        <f t="shared" si="57"/>
        <v>0</v>
      </c>
      <c r="AR49" s="52">
        <f t="shared" si="58"/>
        <v>25</v>
      </c>
      <c r="AS49" s="52">
        <f t="shared" si="59"/>
        <v>25</v>
      </c>
      <c r="AT49" s="53">
        <f t="shared" si="61"/>
        <v>0</v>
      </c>
      <c r="AU49" s="53">
        <f t="shared" si="62"/>
        <v>0</v>
      </c>
      <c r="AV49" s="53">
        <f t="shared" si="63"/>
        <v>0</v>
      </c>
      <c r="AW49" s="53">
        <f t="shared" si="64"/>
        <v>424.57499999999993</v>
      </c>
      <c r="AX49" s="53">
        <f t="shared" si="60"/>
        <v>424.57499999999993</v>
      </c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33">
        <f t="shared" si="40"/>
        <v>0</v>
      </c>
      <c r="BL49" s="33">
        <f t="shared" si="41"/>
        <v>0</v>
      </c>
      <c r="BM49" s="33">
        <f t="shared" si="42"/>
        <v>0</v>
      </c>
      <c r="BN49" s="33">
        <f t="shared" si="43"/>
        <v>0</v>
      </c>
      <c r="BO49" s="33">
        <f t="shared" si="35"/>
        <v>0</v>
      </c>
      <c r="BP49" s="34">
        <f t="shared" si="36"/>
        <v>0</v>
      </c>
      <c r="BQ49" s="34">
        <f t="shared" si="37"/>
        <v>0</v>
      </c>
      <c r="BR49" s="34">
        <f t="shared" si="38"/>
        <v>0</v>
      </c>
      <c r="BS49" s="34">
        <f t="shared" si="39"/>
        <v>0</v>
      </c>
      <c r="BT49" s="34">
        <f t="shared" si="44"/>
        <v>0</v>
      </c>
      <c r="BU49" s="74">
        <f t="shared" si="45"/>
        <v>0</v>
      </c>
      <c r="BV49" s="74">
        <f t="shared" si="46"/>
        <v>-416.24999999999994</v>
      </c>
      <c r="BW49" s="74">
        <f t="shared" si="47"/>
        <v>0</v>
      </c>
      <c r="BX49" s="74">
        <f t="shared" si="48"/>
        <v>0</v>
      </c>
      <c r="BY49" s="74">
        <f t="shared" si="49"/>
        <v>-416.24999999999994</v>
      </c>
      <c r="BZ49" s="75">
        <f t="shared" si="50"/>
        <v>0</v>
      </c>
      <c r="CA49" s="75">
        <f t="shared" si="51"/>
        <v>0</v>
      </c>
      <c r="CB49" s="75">
        <f t="shared" si="52"/>
        <v>0</v>
      </c>
      <c r="CC49" s="75">
        <f t="shared" si="53"/>
        <v>-424.57499999999993</v>
      </c>
      <c r="CD49" s="75">
        <f t="shared" si="54"/>
        <v>-424.57499999999993</v>
      </c>
      <c r="CE49" s="44">
        <v>16.649999999999999</v>
      </c>
      <c r="CF49" s="83">
        <v>16.98</v>
      </c>
      <c r="CG49" s="98">
        <v>25</v>
      </c>
      <c r="CH49" s="99">
        <f t="shared" si="34"/>
        <v>424.5</v>
      </c>
      <c r="CI49" s="46" t="s">
        <v>88</v>
      </c>
      <c r="CJ49" s="48"/>
    </row>
    <row r="50" spans="1:88" s="15" customFormat="1" ht="22.5">
      <c r="A50" s="35" t="s">
        <v>150</v>
      </c>
      <c r="B50" s="35" t="s">
        <v>151</v>
      </c>
      <c r="C50" s="35" t="s">
        <v>152</v>
      </c>
      <c r="D50" s="35" t="s">
        <v>71</v>
      </c>
      <c r="E50" s="35" t="s">
        <v>72</v>
      </c>
      <c r="F50" s="35" t="s">
        <v>3</v>
      </c>
      <c r="G50" s="31"/>
      <c r="H50" s="31"/>
      <c r="I50" s="31"/>
      <c r="J50" s="36">
        <v>25</v>
      </c>
      <c r="K50" s="36">
        <v>25</v>
      </c>
      <c r="L50" s="36">
        <v>25</v>
      </c>
      <c r="M50" s="31"/>
      <c r="N50" s="31"/>
      <c r="O50" s="36">
        <v>50</v>
      </c>
      <c r="P50" s="36">
        <v>25</v>
      </c>
      <c r="Q50" s="31"/>
      <c r="R50" s="31"/>
      <c r="S50" s="43">
        <f t="shared" si="0"/>
        <v>0</v>
      </c>
      <c r="T50" s="32">
        <f t="shared" si="1"/>
        <v>75</v>
      </c>
      <c r="U50" s="32">
        <f t="shared" si="2"/>
        <v>50</v>
      </c>
      <c r="V50" s="32">
        <f t="shared" si="3"/>
        <v>25</v>
      </c>
      <c r="W50" s="32">
        <f t="shared" si="4"/>
        <v>150</v>
      </c>
      <c r="X50" s="49">
        <f t="shared" si="5"/>
        <v>0</v>
      </c>
      <c r="Y50" s="49">
        <f t="shared" si="6"/>
        <v>1542</v>
      </c>
      <c r="Z50" s="49">
        <f t="shared" si="7"/>
        <v>1028</v>
      </c>
      <c r="AA50" s="49">
        <f t="shared" si="8"/>
        <v>514</v>
      </c>
      <c r="AB50" s="49">
        <f t="shared" si="9"/>
        <v>3084</v>
      </c>
      <c r="AC50" s="90"/>
      <c r="AD50" s="90"/>
      <c r="AE50" s="90"/>
      <c r="AF50" s="85"/>
      <c r="AG50" s="85"/>
      <c r="AH50" s="85"/>
      <c r="AI50" s="85"/>
      <c r="AJ50" s="85">
        <v>25</v>
      </c>
      <c r="AK50" s="85">
        <v>25</v>
      </c>
      <c r="AL50" s="85"/>
      <c r="AM50" s="85">
        <v>50</v>
      </c>
      <c r="AN50" s="85">
        <v>50</v>
      </c>
      <c r="AO50" s="52">
        <f t="shared" si="55"/>
        <v>0</v>
      </c>
      <c r="AP50" s="52">
        <f t="shared" si="56"/>
        <v>0</v>
      </c>
      <c r="AQ50" s="52">
        <f t="shared" si="57"/>
        <v>50</v>
      </c>
      <c r="AR50" s="52">
        <f t="shared" si="58"/>
        <v>100</v>
      </c>
      <c r="AS50" s="52">
        <f t="shared" si="59"/>
        <v>150</v>
      </c>
      <c r="AT50" s="53">
        <f t="shared" si="61"/>
        <v>0</v>
      </c>
      <c r="AU50" s="53">
        <f t="shared" si="62"/>
        <v>0</v>
      </c>
      <c r="AV50" s="53">
        <f t="shared" si="63"/>
        <v>1048.56</v>
      </c>
      <c r="AW50" s="53">
        <f t="shared" si="64"/>
        <v>2097.12</v>
      </c>
      <c r="AX50" s="53">
        <f t="shared" si="60"/>
        <v>3145.68</v>
      </c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33">
        <f t="shared" si="40"/>
        <v>0</v>
      </c>
      <c r="BL50" s="33">
        <f t="shared" si="41"/>
        <v>0</v>
      </c>
      <c r="BM50" s="33">
        <f t="shared" si="42"/>
        <v>0</v>
      </c>
      <c r="BN50" s="33">
        <f t="shared" si="43"/>
        <v>0</v>
      </c>
      <c r="BO50" s="33">
        <f t="shared" si="35"/>
        <v>0</v>
      </c>
      <c r="BP50" s="34">
        <f t="shared" si="36"/>
        <v>0</v>
      </c>
      <c r="BQ50" s="34">
        <f t="shared" si="37"/>
        <v>0</v>
      </c>
      <c r="BR50" s="34">
        <f t="shared" si="38"/>
        <v>0</v>
      </c>
      <c r="BS50" s="34">
        <f t="shared" si="39"/>
        <v>0</v>
      </c>
      <c r="BT50" s="34">
        <f t="shared" si="44"/>
        <v>0</v>
      </c>
      <c r="BU50" s="74">
        <f t="shared" si="45"/>
        <v>0</v>
      </c>
      <c r="BV50" s="74">
        <f t="shared" si="46"/>
        <v>-1542</v>
      </c>
      <c r="BW50" s="74">
        <f t="shared" si="47"/>
        <v>-1028</v>
      </c>
      <c r="BX50" s="74">
        <f t="shared" si="48"/>
        <v>-514</v>
      </c>
      <c r="BY50" s="74">
        <f t="shared" si="49"/>
        <v>-3084</v>
      </c>
      <c r="BZ50" s="75">
        <f t="shared" si="50"/>
        <v>0</v>
      </c>
      <c r="CA50" s="75">
        <f t="shared" si="51"/>
        <v>0</v>
      </c>
      <c r="CB50" s="75">
        <f t="shared" si="52"/>
        <v>-1048.56</v>
      </c>
      <c r="CC50" s="75">
        <f t="shared" si="53"/>
        <v>-2097.12</v>
      </c>
      <c r="CD50" s="75">
        <f t="shared" si="54"/>
        <v>-3145.68</v>
      </c>
      <c r="CE50" s="44">
        <v>20.56</v>
      </c>
      <c r="CF50" s="83">
        <v>20.97</v>
      </c>
      <c r="CG50" s="98">
        <v>150</v>
      </c>
      <c r="CH50" s="99">
        <f t="shared" si="34"/>
        <v>3145.5</v>
      </c>
      <c r="CI50" s="46" t="s">
        <v>88</v>
      </c>
      <c r="CJ50" s="48"/>
    </row>
    <row r="51" spans="1:88" s="15" customFormat="1" ht="22.5">
      <c r="A51" s="35" t="s">
        <v>150</v>
      </c>
      <c r="B51" s="35" t="s">
        <v>151</v>
      </c>
      <c r="C51" s="35" t="s">
        <v>152</v>
      </c>
      <c r="D51" s="35" t="s">
        <v>193</v>
      </c>
      <c r="E51" s="35" t="s">
        <v>194</v>
      </c>
      <c r="F51" s="35" t="s">
        <v>3</v>
      </c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43">
        <f t="shared" si="0"/>
        <v>0</v>
      </c>
      <c r="T51" s="32">
        <f t="shared" si="1"/>
        <v>0</v>
      </c>
      <c r="U51" s="32">
        <f t="shared" si="2"/>
        <v>0</v>
      </c>
      <c r="V51" s="32">
        <f t="shared" si="3"/>
        <v>0</v>
      </c>
      <c r="W51" s="32">
        <f t="shared" si="4"/>
        <v>0</v>
      </c>
      <c r="X51" s="49">
        <f t="shared" si="5"/>
        <v>0</v>
      </c>
      <c r="Y51" s="49">
        <f t="shared" si="6"/>
        <v>0</v>
      </c>
      <c r="Z51" s="49">
        <f t="shared" si="7"/>
        <v>0</v>
      </c>
      <c r="AA51" s="49">
        <f t="shared" si="8"/>
        <v>0</v>
      </c>
      <c r="AB51" s="49">
        <f t="shared" si="9"/>
        <v>0</v>
      </c>
      <c r="AC51" s="90"/>
      <c r="AD51" s="90"/>
      <c r="AE51" s="90"/>
      <c r="AF51" s="85"/>
      <c r="AG51" s="85"/>
      <c r="AH51" s="85"/>
      <c r="AI51" s="85"/>
      <c r="AJ51" s="85"/>
      <c r="AK51" s="85">
        <v>25</v>
      </c>
      <c r="AL51" s="85"/>
      <c r="AM51" s="85"/>
      <c r="AN51" s="85"/>
      <c r="AO51" s="52">
        <f t="shared" si="55"/>
        <v>0</v>
      </c>
      <c r="AP51" s="52">
        <f t="shared" si="56"/>
        <v>0</v>
      </c>
      <c r="AQ51" s="52">
        <f t="shared" si="57"/>
        <v>25</v>
      </c>
      <c r="AR51" s="52">
        <f t="shared" si="58"/>
        <v>0</v>
      </c>
      <c r="AS51" s="52">
        <f t="shared" si="59"/>
        <v>25</v>
      </c>
      <c r="AT51" s="53">
        <f t="shared" si="61"/>
        <v>0</v>
      </c>
      <c r="AU51" s="53">
        <f t="shared" si="62"/>
        <v>0</v>
      </c>
      <c r="AV51" s="53">
        <f t="shared" si="63"/>
        <v>462.82499999999993</v>
      </c>
      <c r="AW51" s="53">
        <f t="shared" si="64"/>
        <v>0</v>
      </c>
      <c r="AX51" s="53">
        <f t="shared" si="60"/>
        <v>462.82499999999993</v>
      </c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33">
        <f t="shared" si="40"/>
        <v>0</v>
      </c>
      <c r="BL51" s="33">
        <f t="shared" si="41"/>
        <v>0</v>
      </c>
      <c r="BM51" s="33">
        <f t="shared" si="42"/>
        <v>0</v>
      </c>
      <c r="BN51" s="33">
        <f t="shared" si="43"/>
        <v>0</v>
      </c>
      <c r="BO51" s="33">
        <f t="shared" si="35"/>
        <v>0</v>
      </c>
      <c r="BP51" s="34">
        <f t="shared" si="36"/>
        <v>0</v>
      </c>
      <c r="BQ51" s="34">
        <f t="shared" si="37"/>
        <v>0</v>
      </c>
      <c r="BR51" s="34">
        <f t="shared" si="38"/>
        <v>0</v>
      </c>
      <c r="BS51" s="34">
        <f t="shared" si="39"/>
        <v>0</v>
      </c>
      <c r="BT51" s="34">
        <f t="shared" si="44"/>
        <v>0</v>
      </c>
      <c r="BU51" s="74">
        <f t="shared" si="45"/>
        <v>0</v>
      </c>
      <c r="BV51" s="74">
        <f t="shared" si="46"/>
        <v>0</v>
      </c>
      <c r="BW51" s="74">
        <f t="shared" si="47"/>
        <v>0</v>
      </c>
      <c r="BX51" s="74">
        <f t="shared" si="48"/>
        <v>0</v>
      </c>
      <c r="BY51" s="74">
        <f t="shared" si="49"/>
        <v>0</v>
      </c>
      <c r="BZ51" s="75">
        <f t="shared" si="50"/>
        <v>0</v>
      </c>
      <c r="CA51" s="75">
        <f t="shared" si="51"/>
        <v>0</v>
      </c>
      <c r="CB51" s="75">
        <f t="shared" si="52"/>
        <v>-462.82499999999993</v>
      </c>
      <c r="CC51" s="75">
        <f t="shared" si="53"/>
        <v>0</v>
      </c>
      <c r="CD51" s="75">
        <f t="shared" si="54"/>
        <v>-462.82499999999993</v>
      </c>
      <c r="CE51" s="44">
        <v>18.149999999999999</v>
      </c>
      <c r="CF51" s="83">
        <v>18.88</v>
      </c>
      <c r="CG51" s="98">
        <v>25</v>
      </c>
      <c r="CH51" s="99">
        <f t="shared" si="34"/>
        <v>472</v>
      </c>
      <c r="CI51" s="46" t="s">
        <v>88</v>
      </c>
      <c r="CJ51" s="48"/>
    </row>
    <row r="52" spans="1:88" s="15" customFormat="1" ht="22.5">
      <c r="A52" s="30" t="s">
        <v>150</v>
      </c>
      <c r="B52" s="30" t="s">
        <v>151</v>
      </c>
      <c r="C52" s="30" t="s">
        <v>152</v>
      </c>
      <c r="D52" s="30" t="s">
        <v>195</v>
      </c>
      <c r="E52" s="30" t="s">
        <v>196</v>
      </c>
      <c r="F52" s="30" t="s">
        <v>3</v>
      </c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43">
        <f t="shared" si="0"/>
        <v>0</v>
      </c>
      <c r="T52" s="32">
        <f t="shared" si="1"/>
        <v>0</v>
      </c>
      <c r="U52" s="32">
        <f t="shared" si="2"/>
        <v>0</v>
      </c>
      <c r="V52" s="32">
        <f t="shared" si="3"/>
        <v>0</v>
      </c>
      <c r="W52" s="32">
        <f t="shared" si="4"/>
        <v>0</v>
      </c>
      <c r="X52" s="49">
        <f t="shared" si="5"/>
        <v>0</v>
      </c>
      <c r="Y52" s="49">
        <f t="shared" si="6"/>
        <v>0</v>
      </c>
      <c r="Z52" s="49">
        <f t="shared" si="7"/>
        <v>0</v>
      </c>
      <c r="AA52" s="49">
        <f t="shared" si="8"/>
        <v>0</v>
      </c>
      <c r="AB52" s="49">
        <f t="shared" si="9"/>
        <v>0</v>
      </c>
      <c r="AC52" s="90"/>
      <c r="AD52" s="90"/>
      <c r="AE52" s="90"/>
      <c r="AF52" s="85"/>
      <c r="AG52" s="85"/>
      <c r="AH52" s="85"/>
      <c r="AI52" s="85">
        <v>20</v>
      </c>
      <c r="AJ52" s="85"/>
      <c r="AK52" s="85"/>
      <c r="AL52" s="85"/>
      <c r="AM52" s="85"/>
      <c r="AN52" s="85"/>
      <c r="AO52" s="52">
        <f t="shared" si="55"/>
        <v>0</v>
      </c>
      <c r="AP52" s="52">
        <f t="shared" si="56"/>
        <v>0</v>
      </c>
      <c r="AQ52" s="52">
        <f t="shared" si="57"/>
        <v>20</v>
      </c>
      <c r="AR52" s="52">
        <f t="shared" si="58"/>
        <v>0</v>
      </c>
      <c r="AS52" s="52">
        <f t="shared" si="59"/>
        <v>20</v>
      </c>
      <c r="AT52" s="53">
        <f t="shared" si="61"/>
        <v>0</v>
      </c>
      <c r="AU52" s="53">
        <f t="shared" si="62"/>
        <v>0</v>
      </c>
      <c r="AV52" s="53">
        <f t="shared" si="63"/>
        <v>0</v>
      </c>
      <c r="AW52" s="53">
        <f t="shared" si="64"/>
        <v>0</v>
      </c>
      <c r="AX52" s="53">
        <f t="shared" si="60"/>
        <v>0</v>
      </c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33">
        <f t="shared" si="40"/>
        <v>0</v>
      </c>
      <c r="BL52" s="33">
        <f t="shared" si="41"/>
        <v>0</v>
      </c>
      <c r="BM52" s="33">
        <f t="shared" si="42"/>
        <v>0</v>
      </c>
      <c r="BN52" s="33">
        <f t="shared" si="43"/>
        <v>0</v>
      </c>
      <c r="BO52" s="33">
        <f t="shared" si="35"/>
        <v>0</v>
      </c>
      <c r="BP52" s="34">
        <f t="shared" si="36"/>
        <v>0</v>
      </c>
      <c r="BQ52" s="34">
        <f t="shared" si="37"/>
        <v>0</v>
      </c>
      <c r="BR52" s="34">
        <f t="shared" si="38"/>
        <v>0</v>
      </c>
      <c r="BS52" s="34">
        <f t="shared" si="39"/>
        <v>0</v>
      </c>
      <c r="BT52" s="34">
        <f t="shared" si="44"/>
        <v>0</v>
      </c>
      <c r="BU52" s="74">
        <f t="shared" si="45"/>
        <v>0</v>
      </c>
      <c r="BV52" s="74">
        <f t="shared" si="46"/>
        <v>0</v>
      </c>
      <c r="BW52" s="74">
        <f t="shared" si="47"/>
        <v>0</v>
      </c>
      <c r="BX52" s="74">
        <f t="shared" si="48"/>
        <v>0</v>
      </c>
      <c r="BY52" s="74">
        <f t="shared" si="49"/>
        <v>0</v>
      </c>
      <c r="BZ52" s="75">
        <f t="shared" si="50"/>
        <v>0</v>
      </c>
      <c r="CA52" s="75">
        <f t="shared" si="51"/>
        <v>0</v>
      </c>
      <c r="CB52" s="75">
        <f t="shared" si="52"/>
        <v>0</v>
      </c>
      <c r="CC52" s="75">
        <f t="shared" si="53"/>
        <v>0</v>
      </c>
      <c r="CD52" s="75">
        <f t="shared" si="54"/>
        <v>0</v>
      </c>
      <c r="CE52" s="44">
        <v>0</v>
      </c>
      <c r="CF52" s="83"/>
      <c r="CG52" s="98">
        <v>0</v>
      </c>
      <c r="CH52" s="99">
        <f t="shared" si="34"/>
        <v>0</v>
      </c>
      <c r="CI52" s="45" t="s">
        <v>89</v>
      </c>
      <c r="CJ52" s="48"/>
    </row>
    <row r="53" spans="1:88" s="15" customFormat="1" ht="22.5">
      <c r="A53" s="35" t="s">
        <v>150</v>
      </c>
      <c r="B53" s="35" t="s">
        <v>151</v>
      </c>
      <c r="C53" s="35" t="s">
        <v>152</v>
      </c>
      <c r="D53" s="35" t="s">
        <v>56</v>
      </c>
      <c r="E53" s="35" t="s">
        <v>55</v>
      </c>
      <c r="F53" s="35" t="s">
        <v>2</v>
      </c>
      <c r="G53" s="31"/>
      <c r="H53" s="31"/>
      <c r="I53" s="36">
        <v>40</v>
      </c>
      <c r="J53" s="36">
        <v>20</v>
      </c>
      <c r="K53" s="31"/>
      <c r="L53" s="31"/>
      <c r="M53" s="31"/>
      <c r="N53" s="31"/>
      <c r="O53" s="31"/>
      <c r="P53" s="36">
        <v>20</v>
      </c>
      <c r="Q53" s="31"/>
      <c r="R53" s="31"/>
      <c r="S53" s="43">
        <f t="shared" si="0"/>
        <v>40</v>
      </c>
      <c r="T53" s="32">
        <f t="shared" si="1"/>
        <v>20</v>
      </c>
      <c r="U53" s="32">
        <f t="shared" si="2"/>
        <v>0</v>
      </c>
      <c r="V53" s="32">
        <f t="shared" si="3"/>
        <v>20</v>
      </c>
      <c r="W53" s="32">
        <f t="shared" si="4"/>
        <v>80</v>
      </c>
      <c r="X53" s="49">
        <f t="shared" si="5"/>
        <v>327.2</v>
      </c>
      <c r="Y53" s="49">
        <f t="shared" si="6"/>
        <v>163.6</v>
      </c>
      <c r="Z53" s="49">
        <f t="shared" si="7"/>
        <v>0</v>
      </c>
      <c r="AA53" s="49">
        <f t="shared" si="8"/>
        <v>163.6</v>
      </c>
      <c r="AB53" s="49">
        <f t="shared" si="9"/>
        <v>654.4</v>
      </c>
      <c r="AC53" s="90"/>
      <c r="AD53" s="90"/>
      <c r="AE53" s="90">
        <v>20</v>
      </c>
      <c r="AF53" s="85"/>
      <c r="AG53" s="85"/>
      <c r="AH53" s="85"/>
      <c r="AI53" s="85"/>
      <c r="AJ53" s="85">
        <v>20</v>
      </c>
      <c r="AK53" s="85"/>
      <c r="AL53" s="85"/>
      <c r="AM53" s="85"/>
      <c r="AN53" s="85">
        <v>40</v>
      </c>
      <c r="AO53" s="52">
        <f t="shared" si="55"/>
        <v>20</v>
      </c>
      <c r="AP53" s="52">
        <f t="shared" si="56"/>
        <v>0</v>
      </c>
      <c r="AQ53" s="52">
        <f t="shared" si="57"/>
        <v>20</v>
      </c>
      <c r="AR53" s="52">
        <f t="shared" si="58"/>
        <v>40</v>
      </c>
      <c r="AS53" s="52">
        <f t="shared" si="59"/>
        <v>80</v>
      </c>
      <c r="AT53" s="53">
        <f t="shared" si="61"/>
        <v>166.87199999999999</v>
      </c>
      <c r="AU53" s="53">
        <f t="shared" si="62"/>
        <v>0</v>
      </c>
      <c r="AV53" s="53">
        <f t="shared" si="63"/>
        <v>166.87199999999999</v>
      </c>
      <c r="AW53" s="53">
        <f t="shared" si="64"/>
        <v>333.74399999999997</v>
      </c>
      <c r="AX53" s="53">
        <f t="shared" si="60"/>
        <v>667.48799999999994</v>
      </c>
      <c r="AY53" s="54">
        <v>20</v>
      </c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33">
        <f t="shared" si="40"/>
        <v>20</v>
      </c>
      <c r="BL53" s="33">
        <f t="shared" si="41"/>
        <v>0</v>
      </c>
      <c r="BM53" s="33">
        <f t="shared" si="42"/>
        <v>0</v>
      </c>
      <c r="BN53" s="33">
        <f t="shared" si="43"/>
        <v>0</v>
      </c>
      <c r="BO53" s="33">
        <f t="shared" si="35"/>
        <v>20</v>
      </c>
      <c r="BP53" s="34">
        <f t="shared" si="36"/>
        <v>166.8</v>
      </c>
      <c r="BQ53" s="34">
        <f t="shared" si="37"/>
        <v>0</v>
      </c>
      <c r="BR53" s="34">
        <f t="shared" si="38"/>
        <v>0</v>
      </c>
      <c r="BS53" s="34">
        <f t="shared" si="39"/>
        <v>0</v>
      </c>
      <c r="BT53" s="34">
        <f t="shared" si="44"/>
        <v>166.8</v>
      </c>
      <c r="BU53" s="74">
        <f t="shared" si="45"/>
        <v>-160.39999999999998</v>
      </c>
      <c r="BV53" s="74">
        <f t="shared" si="46"/>
        <v>-163.6</v>
      </c>
      <c r="BW53" s="74">
        <f t="shared" si="47"/>
        <v>0</v>
      </c>
      <c r="BX53" s="74">
        <f t="shared" si="48"/>
        <v>-163.6</v>
      </c>
      <c r="BY53" s="74">
        <f t="shared" si="49"/>
        <v>-487.6</v>
      </c>
      <c r="BZ53" s="75">
        <f t="shared" si="50"/>
        <v>-7.1999999999974307E-2</v>
      </c>
      <c r="CA53" s="75">
        <f t="shared" si="51"/>
        <v>0</v>
      </c>
      <c r="CB53" s="75">
        <f t="shared" si="52"/>
        <v>-166.87199999999999</v>
      </c>
      <c r="CC53" s="75">
        <f t="shared" si="53"/>
        <v>-333.74399999999997</v>
      </c>
      <c r="CD53" s="75">
        <f t="shared" si="54"/>
        <v>-500.68799999999993</v>
      </c>
      <c r="CE53" s="44">
        <v>8.18</v>
      </c>
      <c r="CF53" s="83">
        <v>8.34</v>
      </c>
      <c r="CG53" s="98">
        <v>100</v>
      </c>
      <c r="CH53" s="99">
        <f t="shared" si="34"/>
        <v>834</v>
      </c>
      <c r="CI53" s="46" t="s">
        <v>88</v>
      </c>
      <c r="CJ53" s="48"/>
    </row>
    <row r="54" spans="1:88" s="15" customFormat="1" ht="22.5">
      <c r="A54" s="35" t="s">
        <v>150</v>
      </c>
      <c r="B54" s="35" t="s">
        <v>151</v>
      </c>
      <c r="C54" s="35" t="s">
        <v>152</v>
      </c>
      <c r="D54" s="35" t="s">
        <v>73</v>
      </c>
      <c r="E54" s="35" t="s">
        <v>74</v>
      </c>
      <c r="F54" s="35" t="s">
        <v>2</v>
      </c>
      <c r="G54" s="31"/>
      <c r="H54" s="31"/>
      <c r="I54" s="31"/>
      <c r="J54" s="36">
        <v>5</v>
      </c>
      <c r="K54" s="36">
        <v>5</v>
      </c>
      <c r="L54" s="31"/>
      <c r="M54" s="31"/>
      <c r="N54" s="36">
        <v>5</v>
      </c>
      <c r="O54" s="31"/>
      <c r="P54" s="31"/>
      <c r="Q54" s="31"/>
      <c r="R54" s="36">
        <v>5</v>
      </c>
      <c r="S54" s="43">
        <f t="shared" si="0"/>
        <v>0</v>
      </c>
      <c r="T54" s="32">
        <f>SUM(J54:L54)</f>
        <v>10</v>
      </c>
      <c r="U54" s="32">
        <f>SUM(M54:O54)</f>
        <v>5</v>
      </c>
      <c r="V54" s="32">
        <f>SUM(P54:R54)</f>
        <v>5</v>
      </c>
      <c r="W54" s="32">
        <f>SUM(S54:V54)</f>
        <v>20</v>
      </c>
      <c r="X54" s="49">
        <f t="shared" si="5"/>
        <v>0</v>
      </c>
      <c r="Y54" s="49">
        <f t="shared" si="6"/>
        <v>287.60000000000002</v>
      </c>
      <c r="Z54" s="49">
        <f t="shared" si="7"/>
        <v>143.80000000000001</v>
      </c>
      <c r="AA54" s="49">
        <f t="shared" si="8"/>
        <v>143.80000000000001</v>
      </c>
      <c r="AB54" s="49">
        <f t="shared" si="9"/>
        <v>575.20000000000005</v>
      </c>
      <c r="AC54" s="90"/>
      <c r="AD54" s="90"/>
      <c r="AE54" s="90">
        <v>5</v>
      </c>
      <c r="AF54" s="85"/>
      <c r="AG54" s="85"/>
      <c r="AH54" s="85"/>
      <c r="AI54" s="85"/>
      <c r="AJ54" s="85"/>
      <c r="AK54" s="85"/>
      <c r="AL54" s="85"/>
      <c r="AM54" s="85"/>
      <c r="AN54" s="85"/>
      <c r="AO54" s="52">
        <f t="shared" si="55"/>
        <v>5</v>
      </c>
      <c r="AP54" s="52">
        <f t="shared" si="56"/>
        <v>0</v>
      </c>
      <c r="AQ54" s="52">
        <f t="shared" si="57"/>
        <v>0</v>
      </c>
      <c r="AR54" s="52">
        <f t="shared" si="58"/>
        <v>0</v>
      </c>
      <c r="AS54" s="52">
        <f t="shared" si="59"/>
        <v>5</v>
      </c>
      <c r="AT54" s="53">
        <f t="shared" si="61"/>
        <v>146.67600000000002</v>
      </c>
      <c r="AU54" s="53">
        <f t="shared" si="62"/>
        <v>0</v>
      </c>
      <c r="AV54" s="53">
        <f t="shared" si="63"/>
        <v>0</v>
      </c>
      <c r="AW54" s="53">
        <f t="shared" si="64"/>
        <v>0</v>
      </c>
      <c r="AX54" s="53">
        <f t="shared" si="60"/>
        <v>146.67600000000002</v>
      </c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33">
        <f t="shared" si="40"/>
        <v>0</v>
      </c>
      <c r="BL54" s="33">
        <f t="shared" si="41"/>
        <v>0</v>
      </c>
      <c r="BM54" s="33">
        <f t="shared" si="42"/>
        <v>0</v>
      </c>
      <c r="BN54" s="33">
        <f t="shared" si="43"/>
        <v>0</v>
      </c>
      <c r="BO54" s="33">
        <f t="shared" si="35"/>
        <v>0</v>
      </c>
      <c r="BP54" s="34">
        <f t="shared" si="36"/>
        <v>0</v>
      </c>
      <c r="BQ54" s="34">
        <f t="shared" si="37"/>
        <v>0</v>
      </c>
      <c r="BR54" s="34">
        <f t="shared" si="38"/>
        <v>0</v>
      </c>
      <c r="BS54" s="34">
        <f t="shared" si="39"/>
        <v>0</v>
      </c>
      <c r="BT54" s="34">
        <f t="shared" si="44"/>
        <v>0</v>
      </c>
      <c r="BU54" s="74">
        <f t="shared" si="45"/>
        <v>0</v>
      </c>
      <c r="BV54" s="74">
        <f t="shared" si="46"/>
        <v>-287.60000000000002</v>
      </c>
      <c r="BW54" s="74">
        <f t="shared" si="47"/>
        <v>-143.80000000000001</v>
      </c>
      <c r="BX54" s="74">
        <f t="shared" si="48"/>
        <v>-143.80000000000001</v>
      </c>
      <c r="BY54" s="74">
        <f t="shared" si="49"/>
        <v>-575.20000000000005</v>
      </c>
      <c r="BZ54" s="75">
        <f t="shared" si="50"/>
        <v>-146.67600000000002</v>
      </c>
      <c r="CA54" s="75">
        <f t="shared" si="51"/>
        <v>0</v>
      </c>
      <c r="CB54" s="75">
        <f t="shared" si="52"/>
        <v>0</v>
      </c>
      <c r="CC54" s="75">
        <f t="shared" si="53"/>
        <v>0</v>
      </c>
      <c r="CD54" s="75">
        <f t="shared" si="54"/>
        <v>-146.67600000000002</v>
      </c>
      <c r="CE54" s="44">
        <v>28.76</v>
      </c>
      <c r="CF54" s="83">
        <v>29.34</v>
      </c>
      <c r="CG54" s="98">
        <v>5</v>
      </c>
      <c r="CH54" s="99">
        <f t="shared" si="34"/>
        <v>146.69999999999999</v>
      </c>
      <c r="CI54" s="46" t="s">
        <v>88</v>
      </c>
      <c r="CJ54" s="48"/>
    </row>
    <row r="55" spans="1:88" s="15" customFormat="1" ht="22.5">
      <c r="A55" s="35" t="s">
        <v>150</v>
      </c>
      <c r="B55" s="35" t="s">
        <v>151</v>
      </c>
      <c r="C55" s="35" t="s">
        <v>152</v>
      </c>
      <c r="D55" s="35" t="s">
        <v>58</v>
      </c>
      <c r="E55" s="35" t="s">
        <v>57</v>
      </c>
      <c r="F55" s="35" t="s">
        <v>2</v>
      </c>
      <c r="G55" s="31"/>
      <c r="H55" s="31"/>
      <c r="I55" s="36">
        <v>20</v>
      </c>
      <c r="J55" s="31"/>
      <c r="K55" s="31"/>
      <c r="L55" s="31"/>
      <c r="M55" s="31"/>
      <c r="N55" s="31"/>
      <c r="O55" s="31"/>
      <c r="P55" s="36">
        <v>20</v>
      </c>
      <c r="Q55" s="31"/>
      <c r="R55" s="31"/>
      <c r="S55" s="43">
        <f t="shared" si="0"/>
        <v>20</v>
      </c>
      <c r="T55" s="32">
        <f t="shared" ref="T55:T91" si="65">SUM(J55:L55)</f>
        <v>0</v>
      </c>
      <c r="U55" s="32">
        <f t="shared" ref="U55:U91" si="66">SUM(M55:O55)</f>
        <v>0</v>
      </c>
      <c r="V55" s="32">
        <f t="shared" ref="V55:V91" si="67">SUM(P55:R55)</f>
        <v>20</v>
      </c>
      <c r="W55" s="32">
        <f t="shared" ref="W55:W91" si="68">SUM(S55:V55)</f>
        <v>40</v>
      </c>
      <c r="X55" s="49">
        <f t="shared" si="5"/>
        <v>222.60000000000002</v>
      </c>
      <c r="Y55" s="49">
        <f t="shared" si="6"/>
        <v>0</v>
      </c>
      <c r="Z55" s="49">
        <f t="shared" si="7"/>
        <v>0</v>
      </c>
      <c r="AA55" s="49">
        <f t="shared" si="8"/>
        <v>222.60000000000002</v>
      </c>
      <c r="AB55" s="49">
        <f t="shared" si="9"/>
        <v>445.20000000000005</v>
      </c>
      <c r="AC55" s="90"/>
      <c r="AD55" s="90"/>
      <c r="AE55" s="90">
        <v>20</v>
      </c>
      <c r="AF55" s="85"/>
      <c r="AG55" s="85"/>
      <c r="AH55" s="85"/>
      <c r="AI55" s="85"/>
      <c r="AJ55" s="85"/>
      <c r="AK55" s="85">
        <v>20</v>
      </c>
      <c r="AL55" s="85"/>
      <c r="AM55" s="85"/>
      <c r="AN55" s="85">
        <v>40</v>
      </c>
      <c r="AO55" s="52">
        <f t="shared" si="55"/>
        <v>20</v>
      </c>
      <c r="AP55" s="52">
        <f t="shared" si="56"/>
        <v>0</v>
      </c>
      <c r="AQ55" s="52">
        <f t="shared" si="57"/>
        <v>20</v>
      </c>
      <c r="AR55" s="52">
        <f t="shared" si="58"/>
        <v>40</v>
      </c>
      <c r="AS55" s="52">
        <f t="shared" si="59"/>
        <v>80</v>
      </c>
      <c r="AT55" s="53">
        <f t="shared" si="61"/>
        <v>227.05200000000002</v>
      </c>
      <c r="AU55" s="53">
        <f t="shared" si="62"/>
        <v>0</v>
      </c>
      <c r="AV55" s="53">
        <f t="shared" si="63"/>
        <v>227.05200000000002</v>
      </c>
      <c r="AW55" s="53">
        <f t="shared" si="64"/>
        <v>454.10400000000004</v>
      </c>
      <c r="AX55" s="53">
        <f t="shared" si="60"/>
        <v>908.20800000000008</v>
      </c>
      <c r="AY55" s="54">
        <v>20</v>
      </c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33">
        <f t="shared" si="40"/>
        <v>20</v>
      </c>
      <c r="BL55" s="33">
        <f t="shared" si="41"/>
        <v>0</v>
      </c>
      <c r="BM55" s="33">
        <f t="shared" si="42"/>
        <v>0</v>
      </c>
      <c r="BN55" s="33">
        <f t="shared" si="43"/>
        <v>0</v>
      </c>
      <c r="BO55" s="33">
        <f t="shared" si="35"/>
        <v>20</v>
      </c>
      <c r="BP55" s="34">
        <f t="shared" si="36"/>
        <v>227</v>
      </c>
      <c r="BQ55" s="34">
        <f t="shared" si="37"/>
        <v>0</v>
      </c>
      <c r="BR55" s="34">
        <f t="shared" si="38"/>
        <v>0</v>
      </c>
      <c r="BS55" s="34">
        <f t="shared" si="39"/>
        <v>0</v>
      </c>
      <c r="BT55" s="34">
        <f t="shared" si="44"/>
        <v>227</v>
      </c>
      <c r="BU55" s="74">
        <f t="shared" si="45"/>
        <v>4.3999999999999773</v>
      </c>
      <c r="BV55" s="74">
        <f t="shared" si="46"/>
        <v>0</v>
      </c>
      <c r="BW55" s="74">
        <f t="shared" si="47"/>
        <v>0</v>
      </c>
      <c r="BX55" s="74">
        <f t="shared" si="48"/>
        <v>-222.60000000000002</v>
      </c>
      <c r="BY55" s="74">
        <f t="shared" si="49"/>
        <v>-218.20000000000005</v>
      </c>
      <c r="BZ55" s="75">
        <f t="shared" si="50"/>
        <v>-5.2000000000020918E-2</v>
      </c>
      <c r="CA55" s="75">
        <f t="shared" si="51"/>
        <v>0</v>
      </c>
      <c r="CB55" s="75">
        <f t="shared" si="52"/>
        <v>-227.05200000000002</v>
      </c>
      <c r="CC55" s="75">
        <f t="shared" si="53"/>
        <v>-454.10400000000004</v>
      </c>
      <c r="CD55" s="75">
        <f t="shared" si="54"/>
        <v>-681.20800000000008</v>
      </c>
      <c r="CE55" s="44">
        <v>11.13</v>
      </c>
      <c r="CF55" s="83">
        <v>11.35</v>
      </c>
      <c r="CG55" s="98">
        <v>100</v>
      </c>
      <c r="CH55" s="99">
        <f t="shared" si="34"/>
        <v>1135</v>
      </c>
      <c r="CI55" s="46" t="s">
        <v>88</v>
      </c>
      <c r="CJ55" s="48"/>
    </row>
    <row r="56" spans="1:88" s="15" customFormat="1" ht="22.5">
      <c r="A56" s="35" t="s">
        <v>150</v>
      </c>
      <c r="B56" s="35" t="s">
        <v>151</v>
      </c>
      <c r="C56" s="35" t="s">
        <v>152</v>
      </c>
      <c r="D56" s="35" t="s">
        <v>75</v>
      </c>
      <c r="E56" s="35" t="s">
        <v>76</v>
      </c>
      <c r="F56" s="35" t="s">
        <v>14</v>
      </c>
      <c r="G56" s="31"/>
      <c r="H56" s="31"/>
      <c r="I56" s="31"/>
      <c r="J56" s="31"/>
      <c r="K56" s="31"/>
      <c r="L56" s="36">
        <v>5</v>
      </c>
      <c r="M56" s="31"/>
      <c r="N56" s="31"/>
      <c r="O56" s="31"/>
      <c r="P56" s="31"/>
      <c r="Q56" s="31"/>
      <c r="R56" s="36">
        <v>10</v>
      </c>
      <c r="S56" s="43">
        <f t="shared" si="0"/>
        <v>0</v>
      </c>
      <c r="T56" s="32">
        <f t="shared" si="65"/>
        <v>5</v>
      </c>
      <c r="U56" s="32">
        <f t="shared" si="66"/>
        <v>0</v>
      </c>
      <c r="V56" s="32">
        <f t="shared" si="67"/>
        <v>10</v>
      </c>
      <c r="W56" s="32">
        <f t="shared" si="68"/>
        <v>15</v>
      </c>
      <c r="X56" s="49">
        <f t="shared" si="5"/>
        <v>0</v>
      </c>
      <c r="Y56" s="49">
        <f t="shared" si="6"/>
        <v>233.85000000000002</v>
      </c>
      <c r="Z56" s="49">
        <f t="shared" si="7"/>
        <v>0</v>
      </c>
      <c r="AA56" s="49">
        <f t="shared" si="8"/>
        <v>467.70000000000005</v>
      </c>
      <c r="AB56" s="49">
        <f t="shared" si="9"/>
        <v>701.55000000000007</v>
      </c>
      <c r="AC56" s="90"/>
      <c r="AD56" s="90"/>
      <c r="AE56" s="90"/>
      <c r="AF56" s="85"/>
      <c r="AG56" s="85"/>
      <c r="AH56" s="85"/>
      <c r="AI56" s="85"/>
      <c r="AJ56" s="85"/>
      <c r="AK56" s="85"/>
      <c r="AL56" s="85"/>
      <c r="AM56" s="85"/>
      <c r="AN56" s="85">
        <v>10</v>
      </c>
      <c r="AO56" s="52">
        <f t="shared" si="55"/>
        <v>0</v>
      </c>
      <c r="AP56" s="52">
        <f t="shared" si="56"/>
        <v>0</v>
      </c>
      <c r="AQ56" s="52">
        <f t="shared" si="57"/>
        <v>0</v>
      </c>
      <c r="AR56" s="52">
        <f t="shared" si="58"/>
        <v>10</v>
      </c>
      <c r="AS56" s="52">
        <f t="shared" si="59"/>
        <v>10</v>
      </c>
      <c r="AT56" s="53">
        <f t="shared" si="61"/>
        <v>0</v>
      </c>
      <c r="AU56" s="53">
        <f t="shared" si="62"/>
        <v>0</v>
      </c>
      <c r="AV56" s="53">
        <f t="shared" si="63"/>
        <v>0</v>
      </c>
      <c r="AW56" s="53">
        <f t="shared" si="64"/>
        <v>477.05400000000003</v>
      </c>
      <c r="AX56" s="53">
        <f t="shared" si="60"/>
        <v>477.05400000000003</v>
      </c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33">
        <f t="shared" si="40"/>
        <v>0</v>
      </c>
      <c r="BL56" s="33">
        <f t="shared" si="41"/>
        <v>0</v>
      </c>
      <c r="BM56" s="33">
        <f t="shared" si="42"/>
        <v>0</v>
      </c>
      <c r="BN56" s="33">
        <f t="shared" si="43"/>
        <v>0</v>
      </c>
      <c r="BO56" s="33">
        <f t="shared" si="35"/>
        <v>0</v>
      </c>
      <c r="BP56" s="34">
        <f t="shared" si="36"/>
        <v>0</v>
      </c>
      <c r="BQ56" s="34">
        <f t="shared" si="37"/>
        <v>0</v>
      </c>
      <c r="BR56" s="34">
        <f t="shared" si="38"/>
        <v>0</v>
      </c>
      <c r="BS56" s="34">
        <f t="shared" si="39"/>
        <v>0</v>
      </c>
      <c r="BT56" s="34">
        <f t="shared" si="44"/>
        <v>0</v>
      </c>
      <c r="BU56" s="74">
        <f t="shared" si="45"/>
        <v>0</v>
      </c>
      <c r="BV56" s="74">
        <f t="shared" si="46"/>
        <v>-233.85000000000002</v>
      </c>
      <c r="BW56" s="74">
        <f t="shared" si="47"/>
        <v>0</v>
      </c>
      <c r="BX56" s="74">
        <f t="shared" si="48"/>
        <v>-467.70000000000005</v>
      </c>
      <c r="BY56" s="74">
        <f t="shared" si="49"/>
        <v>-701.55000000000007</v>
      </c>
      <c r="BZ56" s="75">
        <f t="shared" si="50"/>
        <v>0</v>
      </c>
      <c r="CA56" s="75">
        <f t="shared" si="51"/>
        <v>0</v>
      </c>
      <c r="CB56" s="75">
        <f t="shared" si="52"/>
        <v>0</v>
      </c>
      <c r="CC56" s="75">
        <f t="shared" si="53"/>
        <v>-477.05400000000003</v>
      </c>
      <c r="CD56" s="75">
        <f t="shared" si="54"/>
        <v>-477.05400000000003</v>
      </c>
      <c r="CE56" s="44">
        <v>46.77</v>
      </c>
      <c r="CF56" s="83">
        <v>49.11</v>
      </c>
      <c r="CG56" s="98">
        <v>5</v>
      </c>
      <c r="CH56" s="99">
        <f t="shared" si="34"/>
        <v>245.55</v>
      </c>
      <c r="CI56" s="46" t="s">
        <v>88</v>
      </c>
      <c r="CJ56" s="48"/>
    </row>
    <row r="57" spans="1:88" s="15" customFormat="1" ht="22.5">
      <c r="A57" s="35" t="s">
        <v>150</v>
      </c>
      <c r="B57" s="35" t="s">
        <v>151</v>
      </c>
      <c r="C57" s="35" t="s">
        <v>152</v>
      </c>
      <c r="D57" s="35" t="s">
        <v>23</v>
      </c>
      <c r="E57" s="35" t="s">
        <v>24</v>
      </c>
      <c r="F57" s="35" t="s">
        <v>14</v>
      </c>
      <c r="G57" s="31"/>
      <c r="H57" s="31"/>
      <c r="I57" s="36">
        <v>5</v>
      </c>
      <c r="J57" s="31"/>
      <c r="K57" s="31"/>
      <c r="L57" s="31"/>
      <c r="M57" s="31"/>
      <c r="N57" s="31"/>
      <c r="O57" s="36">
        <v>10</v>
      </c>
      <c r="P57" s="31"/>
      <c r="Q57" s="31"/>
      <c r="R57" s="31"/>
      <c r="S57" s="43">
        <f t="shared" si="0"/>
        <v>5</v>
      </c>
      <c r="T57" s="32">
        <f t="shared" si="65"/>
        <v>0</v>
      </c>
      <c r="U57" s="32">
        <f t="shared" si="66"/>
        <v>10</v>
      </c>
      <c r="V57" s="32">
        <f t="shared" si="67"/>
        <v>0</v>
      </c>
      <c r="W57" s="32">
        <f t="shared" si="68"/>
        <v>15</v>
      </c>
      <c r="X57" s="49">
        <f t="shared" si="5"/>
        <v>134.25</v>
      </c>
      <c r="Y57" s="49">
        <f t="shared" si="6"/>
        <v>0</v>
      </c>
      <c r="Z57" s="49">
        <f t="shared" si="7"/>
        <v>268.5</v>
      </c>
      <c r="AA57" s="49">
        <f t="shared" si="8"/>
        <v>0</v>
      </c>
      <c r="AB57" s="49">
        <f t="shared" si="9"/>
        <v>402.75</v>
      </c>
      <c r="AC57" s="90"/>
      <c r="AD57" s="90"/>
      <c r="AE57" s="90"/>
      <c r="AF57" s="85"/>
      <c r="AG57" s="85"/>
      <c r="AH57" s="85">
        <v>5</v>
      </c>
      <c r="AI57" s="85"/>
      <c r="AJ57" s="85"/>
      <c r="AK57" s="85">
        <v>10</v>
      </c>
      <c r="AL57" s="85"/>
      <c r="AM57" s="85"/>
      <c r="AN57" s="85">
        <v>5</v>
      </c>
      <c r="AO57" s="52">
        <f t="shared" si="55"/>
        <v>0</v>
      </c>
      <c r="AP57" s="52">
        <f t="shared" si="56"/>
        <v>5</v>
      </c>
      <c r="AQ57" s="52">
        <f t="shared" si="57"/>
        <v>10</v>
      </c>
      <c r="AR57" s="52">
        <f t="shared" si="58"/>
        <v>5</v>
      </c>
      <c r="AS57" s="52">
        <f t="shared" si="59"/>
        <v>20</v>
      </c>
      <c r="AT57" s="53">
        <f t="shared" si="61"/>
        <v>0</v>
      </c>
      <c r="AU57" s="53">
        <f t="shared" si="62"/>
        <v>136.935</v>
      </c>
      <c r="AV57" s="53">
        <f t="shared" si="63"/>
        <v>273.87</v>
      </c>
      <c r="AW57" s="53">
        <f t="shared" si="64"/>
        <v>136.935</v>
      </c>
      <c r="AX57" s="53">
        <f t="shared" si="60"/>
        <v>547.74</v>
      </c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33">
        <f t="shared" si="40"/>
        <v>0</v>
      </c>
      <c r="BL57" s="33">
        <f t="shared" si="41"/>
        <v>0</v>
      </c>
      <c r="BM57" s="33">
        <f t="shared" si="42"/>
        <v>0</v>
      </c>
      <c r="BN57" s="33">
        <f t="shared" si="43"/>
        <v>0</v>
      </c>
      <c r="BO57" s="33">
        <f t="shared" si="35"/>
        <v>0</v>
      </c>
      <c r="BP57" s="34">
        <f t="shared" si="36"/>
        <v>0</v>
      </c>
      <c r="BQ57" s="34">
        <f t="shared" si="37"/>
        <v>0</v>
      </c>
      <c r="BR57" s="34">
        <f t="shared" si="38"/>
        <v>0</v>
      </c>
      <c r="BS57" s="34">
        <f t="shared" si="39"/>
        <v>0</v>
      </c>
      <c r="BT57" s="34">
        <f t="shared" si="44"/>
        <v>0</v>
      </c>
      <c r="BU57" s="74">
        <f t="shared" si="45"/>
        <v>-134.25</v>
      </c>
      <c r="BV57" s="74">
        <f t="shared" si="46"/>
        <v>0</v>
      </c>
      <c r="BW57" s="74">
        <f t="shared" si="47"/>
        <v>-268.5</v>
      </c>
      <c r="BX57" s="74">
        <f t="shared" si="48"/>
        <v>0</v>
      </c>
      <c r="BY57" s="74">
        <f t="shared" si="49"/>
        <v>-402.75</v>
      </c>
      <c r="BZ57" s="75">
        <f t="shared" si="50"/>
        <v>0</v>
      </c>
      <c r="CA57" s="75">
        <f t="shared" si="51"/>
        <v>-136.935</v>
      </c>
      <c r="CB57" s="75">
        <f t="shared" si="52"/>
        <v>-273.87</v>
      </c>
      <c r="CC57" s="75">
        <f t="shared" si="53"/>
        <v>-136.935</v>
      </c>
      <c r="CD57" s="75">
        <f t="shared" si="54"/>
        <v>-547.74</v>
      </c>
      <c r="CE57" s="44">
        <v>26.85</v>
      </c>
      <c r="CF57" s="83">
        <v>27.39</v>
      </c>
      <c r="CG57" s="98">
        <v>45</v>
      </c>
      <c r="CH57" s="99">
        <f t="shared" si="34"/>
        <v>1232.55</v>
      </c>
      <c r="CI57" s="46" t="s">
        <v>88</v>
      </c>
      <c r="CJ57" s="48"/>
    </row>
    <row r="58" spans="1:88" s="15" customFormat="1" ht="22.5">
      <c r="A58" s="35" t="s">
        <v>150</v>
      </c>
      <c r="B58" s="35" t="s">
        <v>151</v>
      </c>
      <c r="C58" s="35" t="s">
        <v>152</v>
      </c>
      <c r="D58" s="35" t="s">
        <v>25</v>
      </c>
      <c r="E58" s="3" t="s">
        <v>26</v>
      </c>
      <c r="F58" s="35" t="s">
        <v>14</v>
      </c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43">
        <f t="shared" si="0"/>
        <v>0</v>
      </c>
      <c r="T58" s="32">
        <f t="shared" si="65"/>
        <v>0</v>
      </c>
      <c r="U58" s="32">
        <f t="shared" si="66"/>
        <v>0</v>
      </c>
      <c r="V58" s="32">
        <f t="shared" si="67"/>
        <v>0</v>
      </c>
      <c r="W58" s="32">
        <f t="shared" si="68"/>
        <v>0</v>
      </c>
      <c r="X58" s="49">
        <f t="shared" si="5"/>
        <v>0</v>
      </c>
      <c r="Y58" s="49">
        <f t="shared" si="6"/>
        <v>0</v>
      </c>
      <c r="Z58" s="49">
        <f t="shared" si="7"/>
        <v>0</v>
      </c>
      <c r="AA58" s="49">
        <f t="shared" si="8"/>
        <v>0</v>
      </c>
      <c r="AB58" s="49">
        <f t="shared" si="9"/>
        <v>0</v>
      </c>
      <c r="AC58" s="90"/>
      <c r="AD58" s="90"/>
      <c r="AE58" s="90">
        <v>10</v>
      </c>
      <c r="AF58" s="85"/>
      <c r="AG58" s="85"/>
      <c r="AH58" s="85">
        <v>25</v>
      </c>
      <c r="AI58" s="85"/>
      <c r="AJ58" s="85">
        <v>10</v>
      </c>
      <c r="AK58" s="85">
        <v>10</v>
      </c>
      <c r="AL58" s="85"/>
      <c r="AM58" s="85"/>
      <c r="AN58" s="85">
        <v>10</v>
      </c>
      <c r="AO58" s="52">
        <f t="shared" si="55"/>
        <v>10</v>
      </c>
      <c r="AP58" s="52">
        <f t="shared" si="56"/>
        <v>25</v>
      </c>
      <c r="AQ58" s="52">
        <f t="shared" si="57"/>
        <v>20</v>
      </c>
      <c r="AR58" s="52">
        <f t="shared" si="58"/>
        <v>10</v>
      </c>
      <c r="AS58" s="52">
        <f t="shared" si="59"/>
        <v>65</v>
      </c>
      <c r="AT58" s="53">
        <f t="shared" si="61"/>
        <v>1417.902</v>
      </c>
      <c r="AU58" s="53">
        <f t="shared" si="62"/>
        <v>3544.7550000000001</v>
      </c>
      <c r="AV58" s="53">
        <f t="shared" si="63"/>
        <v>2835.8040000000001</v>
      </c>
      <c r="AW58" s="53">
        <f t="shared" si="64"/>
        <v>1417.902</v>
      </c>
      <c r="AX58" s="53">
        <f t="shared" si="60"/>
        <v>9216.3630000000012</v>
      </c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33">
        <f t="shared" si="40"/>
        <v>0</v>
      </c>
      <c r="BL58" s="33">
        <f t="shared" si="41"/>
        <v>0</v>
      </c>
      <c r="BM58" s="33">
        <f t="shared" si="42"/>
        <v>0</v>
      </c>
      <c r="BN58" s="33">
        <f t="shared" si="43"/>
        <v>0</v>
      </c>
      <c r="BO58" s="33">
        <f t="shared" si="35"/>
        <v>0</v>
      </c>
      <c r="BP58" s="34">
        <f t="shared" si="36"/>
        <v>0</v>
      </c>
      <c r="BQ58" s="34">
        <f t="shared" si="37"/>
        <v>0</v>
      </c>
      <c r="BR58" s="34">
        <f t="shared" si="38"/>
        <v>0</v>
      </c>
      <c r="BS58" s="34">
        <f t="shared" si="39"/>
        <v>0</v>
      </c>
      <c r="BT58" s="34">
        <f t="shared" si="44"/>
        <v>0</v>
      </c>
      <c r="BU58" s="74">
        <f t="shared" si="45"/>
        <v>0</v>
      </c>
      <c r="BV58" s="74">
        <f t="shared" si="46"/>
        <v>0</v>
      </c>
      <c r="BW58" s="74">
        <f t="shared" si="47"/>
        <v>0</v>
      </c>
      <c r="BX58" s="74">
        <f t="shared" si="48"/>
        <v>0</v>
      </c>
      <c r="BY58" s="74">
        <f t="shared" si="49"/>
        <v>0</v>
      </c>
      <c r="BZ58" s="75">
        <f t="shared" si="50"/>
        <v>-1417.902</v>
      </c>
      <c r="CA58" s="75">
        <f t="shared" si="51"/>
        <v>-3544.7550000000001</v>
      </c>
      <c r="CB58" s="75">
        <f t="shared" si="52"/>
        <v>-2835.8040000000001</v>
      </c>
      <c r="CC58" s="75">
        <f t="shared" si="53"/>
        <v>-1417.902</v>
      </c>
      <c r="CD58" s="75">
        <f t="shared" si="54"/>
        <v>-9216.3630000000012</v>
      </c>
      <c r="CE58" s="44">
        <v>139.01</v>
      </c>
      <c r="CF58" s="83">
        <v>141.79</v>
      </c>
      <c r="CG58" s="100">
        <v>106</v>
      </c>
      <c r="CH58" s="99">
        <f t="shared" si="34"/>
        <v>15029.74</v>
      </c>
      <c r="CI58" s="46" t="s">
        <v>88</v>
      </c>
      <c r="CJ58" s="48"/>
    </row>
    <row r="59" spans="1:88" s="15" customFormat="1" ht="22.5">
      <c r="A59" s="35" t="s">
        <v>150</v>
      </c>
      <c r="B59" s="35" t="s">
        <v>151</v>
      </c>
      <c r="C59" s="35" t="s">
        <v>152</v>
      </c>
      <c r="D59" s="35" t="s">
        <v>141</v>
      </c>
      <c r="E59" s="35" t="s">
        <v>26</v>
      </c>
      <c r="F59" s="35" t="s">
        <v>14</v>
      </c>
      <c r="G59" s="31"/>
      <c r="H59" s="31"/>
      <c r="I59" s="36">
        <v>25</v>
      </c>
      <c r="J59" s="31"/>
      <c r="K59" s="36">
        <v>35</v>
      </c>
      <c r="L59" s="36">
        <v>20</v>
      </c>
      <c r="M59" s="31"/>
      <c r="N59" s="31"/>
      <c r="O59" s="31"/>
      <c r="P59" s="31"/>
      <c r="Q59" s="31"/>
      <c r="R59" s="36">
        <v>40</v>
      </c>
      <c r="S59" s="43">
        <f t="shared" si="0"/>
        <v>25</v>
      </c>
      <c r="T59" s="32">
        <f t="shared" si="65"/>
        <v>55</v>
      </c>
      <c r="U59" s="32">
        <f t="shared" si="66"/>
        <v>0</v>
      </c>
      <c r="V59" s="32">
        <f t="shared" si="67"/>
        <v>40</v>
      </c>
      <c r="W59" s="32">
        <f t="shared" si="68"/>
        <v>120</v>
      </c>
      <c r="X59" s="49">
        <f t="shared" si="5"/>
        <v>3003.75</v>
      </c>
      <c r="Y59" s="49">
        <f t="shared" si="6"/>
        <v>6608.25</v>
      </c>
      <c r="Z59" s="49">
        <f t="shared" si="7"/>
        <v>0</v>
      </c>
      <c r="AA59" s="49">
        <f t="shared" si="8"/>
        <v>4806</v>
      </c>
      <c r="AB59" s="49">
        <f t="shared" si="9"/>
        <v>14418</v>
      </c>
      <c r="AC59" s="90"/>
      <c r="AD59" s="90"/>
      <c r="AE59" s="90"/>
      <c r="AF59" s="85"/>
      <c r="AG59" s="85"/>
      <c r="AH59" s="85"/>
      <c r="AI59" s="85"/>
      <c r="AJ59" s="85"/>
      <c r="AK59" s="85"/>
      <c r="AL59" s="85"/>
      <c r="AM59" s="85"/>
      <c r="AN59" s="85"/>
      <c r="AO59" s="52">
        <f t="shared" si="55"/>
        <v>0</v>
      </c>
      <c r="AP59" s="52">
        <f t="shared" si="56"/>
        <v>0</v>
      </c>
      <c r="AQ59" s="52">
        <f t="shared" si="57"/>
        <v>0</v>
      </c>
      <c r="AR59" s="52">
        <f t="shared" si="58"/>
        <v>0</v>
      </c>
      <c r="AS59" s="52">
        <f t="shared" si="59"/>
        <v>0</v>
      </c>
      <c r="AT59" s="53">
        <f t="shared" si="61"/>
        <v>0</v>
      </c>
      <c r="AU59" s="53">
        <f t="shared" si="62"/>
        <v>0</v>
      </c>
      <c r="AV59" s="53">
        <f t="shared" si="63"/>
        <v>0</v>
      </c>
      <c r="AW59" s="53">
        <f t="shared" si="64"/>
        <v>0</v>
      </c>
      <c r="AX59" s="53">
        <f t="shared" si="60"/>
        <v>0</v>
      </c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33">
        <f t="shared" si="40"/>
        <v>0</v>
      </c>
      <c r="BL59" s="33">
        <f t="shared" si="41"/>
        <v>0</v>
      </c>
      <c r="BM59" s="33">
        <f t="shared" si="42"/>
        <v>0</v>
      </c>
      <c r="BN59" s="33">
        <f t="shared" si="43"/>
        <v>0</v>
      </c>
      <c r="BO59" s="33">
        <f t="shared" si="35"/>
        <v>0</v>
      </c>
      <c r="BP59" s="34">
        <f t="shared" si="36"/>
        <v>0</v>
      </c>
      <c r="BQ59" s="34">
        <f t="shared" si="37"/>
        <v>0</v>
      </c>
      <c r="BR59" s="34">
        <f t="shared" si="38"/>
        <v>0</v>
      </c>
      <c r="BS59" s="34">
        <f t="shared" si="39"/>
        <v>0</v>
      </c>
      <c r="BT59" s="34">
        <f t="shared" si="44"/>
        <v>0</v>
      </c>
      <c r="BU59" s="74">
        <f t="shared" si="45"/>
        <v>-3003.75</v>
      </c>
      <c r="BV59" s="74">
        <f t="shared" si="46"/>
        <v>-6608.25</v>
      </c>
      <c r="BW59" s="74">
        <f t="shared" si="47"/>
        <v>0</v>
      </c>
      <c r="BX59" s="74">
        <f t="shared" si="48"/>
        <v>-4806</v>
      </c>
      <c r="BY59" s="74">
        <f t="shared" si="49"/>
        <v>-14418</v>
      </c>
      <c r="BZ59" s="75">
        <f t="shared" si="50"/>
        <v>0</v>
      </c>
      <c r="CA59" s="75">
        <f t="shared" si="51"/>
        <v>0</v>
      </c>
      <c r="CB59" s="75">
        <f t="shared" si="52"/>
        <v>0</v>
      </c>
      <c r="CC59" s="75">
        <f t="shared" si="53"/>
        <v>0</v>
      </c>
      <c r="CD59" s="75">
        <f t="shared" si="54"/>
        <v>0</v>
      </c>
      <c r="CE59" s="44">
        <v>120.15</v>
      </c>
      <c r="CF59" s="83"/>
      <c r="CG59" s="98">
        <v>0</v>
      </c>
      <c r="CH59" s="99">
        <f t="shared" si="34"/>
        <v>0</v>
      </c>
      <c r="CI59" s="46" t="s">
        <v>88</v>
      </c>
      <c r="CJ59" s="48"/>
    </row>
    <row r="60" spans="1:88" s="15" customFormat="1" ht="22.5">
      <c r="A60" s="35" t="s">
        <v>150</v>
      </c>
      <c r="B60" s="35" t="s">
        <v>151</v>
      </c>
      <c r="C60" s="35" t="s">
        <v>152</v>
      </c>
      <c r="D60" s="35" t="s">
        <v>197</v>
      </c>
      <c r="E60" s="35" t="s">
        <v>198</v>
      </c>
      <c r="F60" s="35" t="s">
        <v>14</v>
      </c>
      <c r="G60" s="31"/>
      <c r="H60" s="31"/>
      <c r="I60" s="31"/>
      <c r="J60" s="31"/>
      <c r="K60" s="31"/>
      <c r="L60" s="31"/>
      <c r="M60" s="36">
        <v>5</v>
      </c>
      <c r="N60" s="31"/>
      <c r="O60" s="31"/>
      <c r="P60" s="31"/>
      <c r="Q60" s="31"/>
      <c r="R60" s="31"/>
      <c r="S60" s="43">
        <f t="shared" si="0"/>
        <v>0</v>
      </c>
      <c r="T60" s="32">
        <f t="shared" si="65"/>
        <v>0</v>
      </c>
      <c r="U60" s="32">
        <f t="shared" si="66"/>
        <v>5</v>
      </c>
      <c r="V60" s="32">
        <f t="shared" si="67"/>
        <v>0</v>
      </c>
      <c r="W60" s="32">
        <f t="shared" si="68"/>
        <v>5</v>
      </c>
      <c r="X60" s="49">
        <f t="shared" si="5"/>
        <v>0</v>
      </c>
      <c r="Y60" s="49">
        <f t="shared" si="6"/>
        <v>0</v>
      </c>
      <c r="Z60" s="49">
        <f t="shared" si="7"/>
        <v>189.8</v>
      </c>
      <c r="AA60" s="49">
        <f t="shared" si="8"/>
        <v>0</v>
      </c>
      <c r="AB60" s="49">
        <f t="shared" si="9"/>
        <v>189.8</v>
      </c>
      <c r="AC60" s="91">
        <v>5</v>
      </c>
      <c r="AD60" s="90"/>
      <c r="AE60" s="90"/>
      <c r="AF60" s="85"/>
      <c r="AG60" s="85"/>
      <c r="AH60" s="85">
        <v>5</v>
      </c>
      <c r="AI60" s="85"/>
      <c r="AJ60" s="85"/>
      <c r="AK60" s="85"/>
      <c r="AL60" s="85"/>
      <c r="AM60" s="85">
        <v>5</v>
      </c>
      <c r="AN60" s="85"/>
      <c r="AO60" s="52">
        <f t="shared" si="55"/>
        <v>5</v>
      </c>
      <c r="AP60" s="52">
        <f t="shared" si="56"/>
        <v>5</v>
      </c>
      <c r="AQ60" s="52">
        <f t="shared" si="57"/>
        <v>0</v>
      </c>
      <c r="AR60" s="52">
        <f t="shared" si="58"/>
        <v>5</v>
      </c>
      <c r="AS60" s="52">
        <f t="shared" si="59"/>
        <v>15</v>
      </c>
      <c r="AT60" s="53">
        <f t="shared" si="61"/>
        <v>193.596</v>
      </c>
      <c r="AU60" s="53">
        <f t="shared" si="62"/>
        <v>193.596</v>
      </c>
      <c r="AV60" s="53">
        <f t="shared" si="63"/>
        <v>0</v>
      </c>
      <c r="AW60" s="53">
        <f t="shared" si="64"/>
        <v>193.596</v>
      </c>
      <c r="AX60" s="53">
        <f t="shared" si="60"/>
        <v>580.78800000000001</v>
      </c>
      <c r="AY60" s="54">
        <v>5</v>
      </c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33">
        <f t="shared" si="40"/>
        <v>5</v>
      </c>
      <c r="BL60" s="33">
        <f t="shared" si="41"/>
        <v>0</v>
      </c>
      <c r="BM60" s="33">
        <f t="shared" si="42"/>
        <v>0</v>
      </c>
      <c r="BN60" s="33">
        <f t="shared" si="43"/>
        <v>0</v>
      </c>
      <c r="BO60" s="33">
        <f t="shared" si="35"/>
        <v>5</v>
      </c>
      <c r="BP60" s="34">
        <f t="shared" si="36"/>
        <v>193.6</v>
      </c>
      <c r="BQ60" s="34">
        <f t="shared" si="37"/>
        <v>0</v>
      </c>
      <c r="BR60" s="34">
        <f t="shared" si="38"/>
        <v>0</v>
      </c>
      <c r="BS60" s="34">
        <f t="shared" si="39"/>
        <v>0</v>
      </c>
      <c r="BT60" s="34">
        <f t="shared" si="44"/>
        <v>193.6</v>
      </c>
      <c r="BU60" s="74">
        <f t="shared" si="45"/>
        <v>193.6</v>
      </c>
      <c r="BV60" s="74">
        <f t="shared" si="46"/>
        <v>0</v>
      </c>
      <c r="BW60" s="74">
        <f t="shared" si="47"/>
        <v>-189.8</v>
      </c>
      <c r="BX60" s="74">
        <f t="shared" si="48"/>
        <v>0</v>
      </c>
      <c r="BY60" s="74">
        <f t="shared" si="49"/>
        <v>3.7999999999999829</v>
      </c>
      <c r="BZ60" s="75">
        <f t="shared" si="50"/>
        <v>3.9999999999906777E-3</v>
      </c>
      <c r="CA60" s="75">
        <f t="shared" si="51"/>
        <v>-193.596</v>
      </c>
      <c r="CB60" s="75">
        <f t="shared" si="52"/>
        <v>0</v>
      </c>
      <c r="CC60" s="75">
        <f t="shared" si="53"/>
        <v>-193.596</v>
      </c>
      <c r="CD60" s="75">
        <f t="shared" si="54"/>
        <v>-387.18799999999999</v>
      </c>
      <c r="CE60" s="44">
        <v>37.96</v>
      </c>
      <c r="CF60" s="83">
        <v>38.72</v>
      </c>
      <c r="CG60" s="98">
        <v>10</v>
      </c>
      <c r="CH60" s="99">
        <f t="shared" si="34"/>
        <v>387.2</v>
      </c>
      <c r="CI60" s="46" t="s">
        <v>88</v>
      </c>
      <c r="CJ60" s="48"/>
    </row>
    <row r="61" spans="1:88" s="15" customFormat="1" ht="22.5">
      <c r="A61" s="35" t="s">
        <v>150</v>
      </c>
      <c r="B61" s="35" t="s">
        <v>151</v>
      </c>
      <c r="C61" s="35" t="s">
        <v>152</v>
      </c>
      <c r="D61" s="35" t="s">
        <v>59</v>
      </c>
      <c r="E61" s="35" t="s">
        <v>60</v>
      </c>
      <c r="F61" s="35" t="s">
        <v>14</v>
      </c>
      <c r="G61" s="31"/>
      <c r="H61" s="31"/>
      <c r="I61" s="36">
        <v>10</v>
      </c>
      <c r="J61" s="31"/>
      <c r="K61" s="31"/>
      <c r="L61" s="36">
        <v>5</v>
      </c>
      <c r="M61" s="36">
        <v>5</v>
      </c>
      <c r="N61" s="31"/>
      <c r="O61" s="31"/>
      <c r="P61" s="36">
        <v>5</v>
      </c>
      <c r="Q61" s="31"/>
      <c r="R61" s="36">
        <v>10</v>
      </c>
      <c r="S61" s="43">
        <f t="shared" si="0"/>
        <v>10</v>
      </c>
      <c r="T61" s="32">
        <f t="shared" si="65"/>
        <v>5</v>
      </c>
      <c r="U61" s="32">
        <f t="shared" si="66"/>
        <v>5</v>
      </c>
      <c r="V61" s="32">
        <f t="shared" si="67"/>
        <v>15</v>
      </c>
      <c r="W61" s="32">
        <f t="shared" si="68"/>
        <v>35</v>
      </c>
      <c r="X61" s="49">
        <f t="shared" si="5"/>
        <v>256.60000000000002</v>
      </c>
      <c r="Y61" s="49">
        <f t="shared" si="6"/>
        <v>128.30000000000001</v>
      </c>
      <c r="Z61" s="49">
        <f t="shared" si="7"/>
        <v>128.30000000000001</v>
      </c>
      <c r="AA61" s="49">
        <f t="shared" si="8"/>
        <v>384.9</v>
      </c>
      <c r="AB61" s="49">
        <f t="shared" si="9"/>
        <v>898.1</v>
      </c>
      <c r="AC61" s="91">
        <v>25</v>
      </c>
      <c r="AD61" s="90"/>
      <c r="AE61" s="90"/>
      <c r="AF61" s="85"/>
      <c r="AG61" s="85"/>
      <c r="AH61" s="85">
        <v>5</v>
      </c>
      <c r="AI61" s="85"/>
      <c r="AJ61" s="85"/>
      <c r="AK61" s="85">
        <v>5</v>
      </c>
      <c r="AL61" s="85">
        <v>10</v>
      </c>
      <c r="AM61" s="85">
        <v>10</v>
      </c>
      <c r="AN61" s="85">
        <v>15</v>
      </c>
      <c r="AO61" s="52">
        <f t="shared" si="55"/>
        <v>25</v>
      </c>
      <c r="AP61" s="52">
        <f t="shared" si="56"/>
        <v>5</v>
      </c>
      <c r="AQ61" s="52">
        <f t="shared" si="57"/>
        <v>5</v>
      </c>
      <c r="AR61" s="52">
        <f t="shared" si="58"/>
        <v>35</v>
      </c>
      <c r="AS61" s="52">
        <f t="shared" si="59"/>
        <v>70</v>
      </c>
      <c r="AT61" s="53">
        <f t="shared" si="61"/>
        <v>654.33000000000004</v>
      </c>
      <c r="AU61" s="53">
        <f t="shared" si="62"/>
        <v>130.86600000000001</v>
      </c>
      <c r="AV61" s="53">
        <f t="shared" si="63"/>
        <v>130.86600000000001</v>
      </c>
      <c r="AW61" s="53">
        <f t="shared" si="64"/>
        <v>916.06200000000001</v>
      </c>
      <c r="AX61" s="53">
        <f t="shared" si="60"/>
        <v>1832.124</v>
      </c>
      <c r="AY61" s="54">
        <v>25</v>
      </c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33">
        <f t="shared" si="40"/>
        <v>25</v>
      </c>
      <c r="BL61" s="33">
        <f t="shared" si="41"/>
        <v>0</v>
      </c>
      <c r="BM61" s="33">
        <f t="shared" si="42"/>
        <v>0</v>
      </c>
      <c r="BN61" s="33">
        <f t="shared" si="43"/>
        <v>0</v>
      </c>
      <c r="BO61" s="33">
        <f t="shared" si="35"/>
        <v>25</v>
      </c>
      <c r="BP61" s="34">
        <f t="shared" si="36"/>
        <v>654.25</v>
      </c>
      <c r="BQ61" s="34">
        <f t="shared" si="37"/>
        <v>0</v>
      </c>
      <c r="BR61" s="34">
        <f t="shared" si="38"/>
        <v>0</v>
      </c>
      <c r="BS61" s="34">
        <f t="shared" si="39"/>
        <v>0</v>
      </c>
      <c r="BT61" s="34">
        <f t="shared" si="44"/>
        <v>654.25</v>
      </c>
      <c r="BU61" s="74">
        <f t="shared" si="45"/>
        <v>397.65</v>
      </c>
      <c r="BV61" s="74">
        <f t="shared" si="46"/>
        <v>-128.30000000000001</v>
      </c>
      <c r="BW61" s="74">
        <f t="shared" si="47"/>
        <v>-128.30000000000001</v>
      </c>
      <c r="BX61" s="74">
        <f t="shared" si="48"/>
        <v>-384.9</v>
      </c>
      <c r="BY61" s="74">
        <f t="shared" si="49"/>
        <v>-243.85000000000002</v>
      </c>
      <c r="BZ61" s="75">
        <f t="shared" si="50"/>
        <v>-8.0000000000040927E-2</v>
      </c>
      <c r="CA61" s="75">
        <f t="shared" si="51"/>
        <v>-130.86600000000001</v>
      </c>
      <c r="CB61" s="75">
        <f t="shared" si="52"/>
        <v>-130.86600000000001</v>
      </c>
      <c r="CC61" s="75">
        <f t="shared" si="53"/>
        <v>-916.06200000000001</v>
      </c>
      <c r="CD61" s="75">
        <f t="shared" si="54"/>
        <v>-1177.874</v>
      </c>
      <c r="CE61" s="44">
        <v>25.66</v>
      </c>
      <c r="CF61" s="83">
        <v>26.17</v>
      </c>
      <c r="CG61" s="98">
        <v>80</v>
      </c>
      <c r="CH61" s="99">
        <f t="shared" si="34"/>
        <v>2093.6000000000004</v>
      </c>
      <c r="CI61" s="46" t="s">
        <v>88</v>
      </c>
      <c r="CJ61" s="48"/>
    </row>
    <row r="62" spans="1:88" s="15" customFormat="1" ht="22.5">
      <c r="A62" s="35" t="s">
        <v>150</v>
      </c>
      <c r="B62" s="35" t="s">
        <v>151</v>
      </c>
      <c r="C62" s="35" t="s">
        <v>152</v>
      </c>
      <c r="D62" s="35" t="s">
        <v>27</v>
      </c>
      <c r="E62" s="35" t="s">
        <v>28</v>
      </c>
      <c r="F62" s="35" t="s">
        <v>3</v>
      </c>
      <c r="G62" s="31"/>
      <c r="H62" s="31"/>
      <c r="I62" s="31"/>
      <c r="J62" s="36">
        <v>20</v>
      </c>
      <c r="K62" s="36">
        <v>20</v>
      </c>
      <c r="L62" s="31"/>
      <c r="M62" s="36">
        <v>20</v>
      </c>
      <c r="N62" s="31"/>
      <c r="O62" s="31"/>
      <c r="P62" s="36">
        <v>20</v>
      </c>
      <c r="Q62" s="31"/>
      <c r="R62" s="36">
        <v>60</v>
      </c>
      <c r="S62" s="43">
        <f t="shared" si="0"/>
        <v>0</v>
      </c>
      <c r="T62" s="32">
        <f t="shared" si="65"/>
        <v>40</v>
      </c>
      <c r="U62" s="32">
        <f t="shared" si="66"/>
        <v>20</v>
      </c>
      <c r="V62" s="32">
        <f t="shared" si="67"/>
        <v>80</v>
      </c>
      <c r="W62" s="32">
        <f t="shared" si="68"/>
        <v>140</v>
      </c>
      <c r="X62" s="49">
        <f t="shared" si="5"/>
        <v>0</v>
      </c>
      <c r="Y62" s="49">
        <f t="shared" si="6"/>
        <v>329.6</v>
      </c>
      <c r="Z62" s="49">
        <f t="shared" si="7"/>
        <v>164.8</v>
      </c>
      <c r="AA62" s="49">
        <f t="shared" si="8"/>
        <v>659.2</v>
      </c>
      <c r="AB62" s="49">
        <f t="shared" si="9"/>
        <v>1153.6000000000001</v>
      </c>
      <c r="AC62" s="90"/>
      <c r="AD62" s="90"/>
      <c r="AE62" s="90">
        <v>20</v>
      </c>
      <c r="AF62" s="85"/>
      <c r="AG62" s="85"/>
      <c r="AH62" s="85">
        <v>20</v>
      </c>
      <c r="AI62" s="85"/>
      <c r="AJ62" s="85">
        <v>20</v>
      </c>
      <c r="AK62" s="85"/>
      <c r="AL62" s="85"/>
      <c r="AM62" s="85">
        <v>20</v>
      </c>
      <c r="AN62" s="85"/>
      <c r="AO62" s="52">
        <f t="shared" si="55"/>
        <v>20</v>
      </c>
      <c r="AP62" s="52">
        <f t="shared" si="56"/>
        <v>20</v>
      </c>
      <c r="AQ62" s="52">
        <f t="shared" si="57"/>
        <v>20</v>
      </c>
      <c r="AR62" s="52">
        <f t="shared" si="58"/>
        <v>20</v>
      </c>
      <c r="AS62" s="52">
        <f t="shared" si="59"/>
        <v>80</v>
      </c>
      <c r="AT62" s="53">
        <f t="shared" si="61"/>
        <v>168.096</v>
      </c>
      <c r="AU62" s="53">
        <f t="shared" si="62"/>
        <v>168.096</v>
      </c>
      <c r="AV62" s="53">
        <f t="shared" si="63"/>
        <v>168.096</v>
      </c>
      <c r="AW62" s="53">
        <f t="shared" si="64"/>
        <v>168.096</v>
      </c>
      <c r="AX62" s="53">
        <f t="shared" si="60"/>
        <v>672.38400000000001</v>
      </c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33">
        <f t="shared" si="40"/>
        <v>0</v>
      </c>
      <c r="BL62" s="33">
        <f t="shared" si="41"/>
        <v>0</v>
      </c>
      <c r="BM62" s="33">
        <f t="shared" si="42"/>
        <v>0</v>
      </c>
      <c r="BN62" s="33">
        <f t="shared" si="43"/>
        <v>0</v>
      </c>
      <c r="BO62" s="33">
        <f t="shared" si="35"/>
        <v>0</v>
      </c>
      <c r="BP62" s="34">
        <f t="shared" si="36"/>
        <v>0</v>
      </c>
      <c r="BQ62" s="34">
        <f t="shared" si="37"/>
        <v>0</v>
      </c>
      <c r="BR62" s="34">
        <f t="shared" si="38"/>
        <v>0</v>
      </c>
      <c r="BS62" s="34">
        <f t="shared" si="39"/>
        <v>0</v>
      </c>
      <c r="BT62" s="34">
        <f t="shared" si="44"/>
        <v>0</v>
      </c>
      <c r="BU62" s="74">
        <f t="shared" si="45"/>
        <v>0</v>
      </c>
      <c r="BV62" s="74">
        <f t="shared" si="46"/>
        <v>-329.6</v>
      </c>
      <c r="BW62" s="74">
        <f t="shared" si="47"/>
        <v>-164.8</v>
      </c>
      <c r="BX62" s="74">
        <f t="shared" si="48"/>
        <v>-659.2</v>
      </c>
      <c r="BY62" s="74">
        <f t="shared" si="49"/>
        <v>-1153.6000000000001</v>
      </c>
      <c r="BZ62" s="75">
        <f t="shared" si="50"/>
        <v>-168.096</v>
      </c>
      <c r="CA62" s="75">
        <f t="shared" si="51"/>
        <v>-168.096</v>
      </c>
      <c r="CB62" s="75">
        <f t="shared" si="52"/>
        <v>-168.096</v>
      </c>
      <c r="CC62" s="75">
        <f t="shared" si="53"/>
        <v>-168.096</v>
      </c>
      <c r="CD62" s="75">
        <f t="shared" si="54"/>
        <v>-672.38400000000001</v>
      </c>
      <c r="CE62" s="44">
        <v>8.24</v>
      </c>
      <c r="CF62" s="83">
        <v>8.24</v>
      </c>
      <c r="CG62" s="98">
        <v>60</v>
      </c>
      <c r="CH62" s="99">
        <f t="shared" si="34"/>
        <v>494.40000000000003</v>
      </c>
      <c r="CI62" s="46" t="s">
        <v>88</v>
      </c>
      <c r="CJ62" s="48"/>
    </row>
    <row r="63" spans="1:88" s="15" customFormat="1" ht="22.5">
      <c r="A63" s="30" t="s">
        <v>150</v>
      </c>
      <c r="B63" s="30" t="s">
        <v>151</v>
      </c>
      <c r="C63" s="30" t="s">
        <v>152</v>
      </c>
      <c r="D63" s="30" t="s">
        <v>29</v>
      </c>
      <c r="E63" s="30" t="s">
        <v>30</v>
      </c>
      <c r="F63" s="30" t="s">
        <v>3</v>
      </c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43">
        <f t="shared" si="0"/>
        <v>0</v>
      </c>
      <c r="T63" s="32">
        <f t="shared" si="65"/>
        <v>0</v>
      </c>
      <c r="U63" s="32">
        <f t="shared" si="66"/>
        <v>0</v>
      </c>
      <c r="V63" s="32">
        <f t="shared" si="67"/>
        <v>0</v>
      </c>
      <c r="W63" s="32">
        <f t="shared" si="68"/>
        <v>0</v>
      </c>
      <c r="X63" s="49">
        <f t="shared" si="5"/>
        <v>0</v>
      </c>
      <c r="Y63" s="49">
        <f t="shared" si="6"/>
        <v>0</v>
      </c>
      <c r="Z63" s="49">
        <f t="shared" si="7"/>
        <v>0</v>
      </c>
      <c r="AA63" s="49">
        <f t="shared" si="8"/>
        <v>0</v>
      </c>
      <c r="AB63" s="49">
        <f t="shared" si="9"/>
        <v>0</v>
      </c>
      <c r="AC63" s="90"/>
      <c r="AD63" s="90"/>
      <c r="AE63" s="90"/>
      <c r="AF63" s="85"/>
      <c r="AG63" s="85"/>
      <c r="AH63" s="85"/>
      <c r="AI63" s="85"/>
      <c r="AJ63" s="85"/>
      <c r="AK63" s="85"/>
      <c r="AL63" s="85"/>
      <c r="AM63" s="85"/>
      <c r="AN63" s="85"/>
      <c r="AO63" s="52">
        <f t="shared" si="55"/>
        <v>0</v>
      </c>
      <c r="AP63" s="52">
        <f t="shared" si="56"/>
        <v>0</v>
      </c>
      <c r="AQ63" s="52">
        <f t="shared" si="57"/>
        <v>0</v>
      </c>
      <c r="AR63" s="52">
        <f t="shared" si="58"/>
        <v>0</v>
      </c>
      <c r="AS63" s="52">
        <f t="shared" si="59"/>
        <v>0</v>
      </c>
      <c r="AT63" s="53">
        <f t="shared" si="61"/>
        <v>0</v>
      </c>
      <c r="AU63" s="53">
        <f t="shared" si="62"/>
        <v>0</v>
      </c>
      <c r="AV63" s="53">
        <f t="shared" si="63"/>
        <v>0</v>
      </c>
      <c r="AW63" s="53">
        <f t="shared" si="64"/>
        <v>0</v>
      </c>
      <c r="AX63" s="53">
        <f t="shared" si="60"/>
        <v>0</v>
      </c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33">
        <f t="shared" si="40"/>
        <v>0</v>
      </c>
      <c r="BL63" s="33">
        <f t="shared" si="41"/>
        <v>0</v>
      </c>
      <c r="BM63" s="33">
        <f t="shared" si="42"/>
        <v>0</v>
      </c>
      <c r="BN63" s="33">
        <f t="shared" si="43"/>
        <v>0</v>
      </c>
      <c r="BO63" s="33">
        <f t="shared" si="35"/>
        <v>0</v>
      </c>
      <c r="BP63" s="34">
        <f t="shared" si="36"/>
        <v>0</v>
      </c>
      <c r="BQ63" s="34">
        <f t="shared" si="37"/>
        <v>0</v>
      </c>
      <c r="BR63" s="34">
        <f t="shared" si="38"/>
        <v>0</v>
      </c>
      <c r="BS63" s="34">
        <f t="shared" si="39"/>
        <v>0</v>
      </c>
      <c r="BT63" s="34">
        <f t="shared" si="44"/>
        <v>0</v>
      </c>
      <c r="BU63" s="74">
        <f t="shared" si="45"/>
        <v>0</v>
      </c>
      <c r="BV63" s="74">
        <f t="shared" si="46"/>
        <v>0</v>
      </c>
      <c r="BW63" s="74">
        <f t="shared" si="47"/>
        <v>0</v>
      </c>
      <c r="BX63" s="74">
        <f t="shared" si="48"/>
        <v>0</v>
      </c>
      <c r="BY63" s="74">
        <f t="shared" si="49"/>
        <v>0</v>
      </c>
      <c r="BZ63" s="75">
        <f t="shared" si="50"/>
        <v>0</v>
      </c>
      <c r="CA63" s="75">
        <f t="shared" si="51"/>
        <v>0</v>
      </c>
      <c r="CB63" s="75">
        <f t="shared" si="52"/>
        <v>0</v>
      </c>
      <c r="CC63" s="75">
        <f t="shared" si="53"/>
        <v>0</v>
      </c>
      <c r="CD63" s="75">
        <f t="shared" si="54"/>
        <v>0</v>
      </c>
      <c r="CE63" s="44">
        <v>0</v>
      </c>
      <c r="CF63" s="83"/>
      <c r="CG63" s="98">
        <v>0</v>
      </c>
      <c r="CH63" s="99">
        <f t="shared" si="34"/>
        <v>0</v>
      </c>
      <c r="CI63" s="45" t="s">
        <v>93</v>
      </c>
      <c r="CJ63" s="48"/>
    </row>
    <row r="64" spans="1:88" s="15" customFormat="1" ht="22.5">
      <c r="A64" s="30" t="s">
        <v>150</v>
      </c>
      <c r="B64" s="30" t="s">
        <v>151</v>
      </c>
      <c r="C64" s="30" t="s">
        <v>152</v>
      </c>
      <c r="D64" s="30" t="s">
        <v>31</v>
      </c>
      <c r="E64" s="30" t="s">
        <v>32</v>
      </c>
      <c r="F64" s="30" t="s">
        <v>3</v>
      </c>
      <c r="G64" s="36">
        <v>25</v>
      </c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43">
        <f t="shared" si="0"/>
        <v>25</v>
      </c>
      <c r="T64" s="32">
        <f t="shared" si="65"/>
        <v>0</v>
      </c>
      <c r="U64" s="32">
        <f t="shared" si="66"/>
        <v>0</v>
      </c>
      <c r="V64" s="32">
        <f t="shared" si="67"/>
        <v>0</v>
      </c>
      <c r="W64" s="32">
        <f t="shared" si="68"/>
        <v>25</v>
      </c>
      <c r="X64" s="49">
        <f t="shared" si="5"/>
        <v>644.25</v>
      </c>
      <c r="Y64" s="49">
        <f t="shared" si="6"/>
        <v>0</v>
      </c>
      <c r="Z64" s="49">
        <f t="shared" si="7"/>
        <v>0</v>
      </c>
      <c r="AA64" s="49">
        <f t="shared" si="8"/>
        <v>0</v>
      </c>
      <c r="AB64" s="49">
        <f t="shared" ref="AB64:AB91" si="69">SUBTOTAL(9,X64:AA64)</f>
        <v>644.25</v>
      </c>
      <c r="AC64" s="90"/>
      <c r="AD64" s="90"/>
      <c r="AE64" s="90"/>
      <c r="AF64" s="85"/>
      <c r="AG64" s="85"/>
      <c r="AH64" s="85"/>
      <c r="AI64" s="85"/>
      <c r="AJ64" s="85"/>
      <c r="AK64" s="85"/>
      <c r="AL64" s="85"/>
      <c r="AM64" s="85"/>
      <c r="AN64" s="85"/>
      <c r="AO64" s="52">
        <f t="shared" si="55"/>
        <v>0</v>
      </c>
      <c r="AP64" s="52">
        <f t="shared" si="56"/>
        <v>0</v>
      </c>
      <c r="AQ64" s="52">
        <f t="shared" si="57"/>
        <v>0</v>
      </c>
      <c r="AR64" s="52">
        <f t="shared" si="58"/>
        <v>0</v>
      </c>
      <c r="AS64" s="52">
        <f t="shared" si="59"/>
        <v>0</v>
      </c>
      <c r="AT64" s="53">
        <f t="shared" si="61"/>
        <v>0</v>
      </c>
      <c r="AU64" s="53">
        <f t="shared" si="62"/>
        <v>0</v>
      </c>
      <c r="AV64" s="53">
        <f t="shared" si="63"/>
        <v>0</v>
      </c>
      <c r="AW64" s="53">
        <f t="shared" si="64"/>
        <v>0</v>
      </c>
      <c r="AX64" s="53">
        <f t="shared" si="60"/>
        <v>0</v>
      </c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33">
        <f t="shared" si="40"/>
        <v>0</v>
      </c>
      <c r="BL64" s="33">
        <f t="shared" si="41"/>
        <v>0</v>
      </c>
      <c r="BM64" s="33">
        <f t="shared" si="42"/>
        <v>0</v>
      </c>
      <c r="BN64" s="33">
        <f t="shared" si="43"/>
        <v>0</v>
      </c>
      <c r="BO64" s="33">
        <f t="shared" si="35"/>
        <v>0</v>
      </c>
      <c r="BP64" s="34">
        <f t="shared" si="36"/>
        <v>0</v>
      </c>
      <c r="BQ64" s="34">
        <f t="shared" si="37"/>
        <v>0</v>
      </c>
      <c r="BR64" s="34">
        <f t="shared" si="38"/>
        <v>0</v>
      </c>
      <c r="BS64" s="34">
        <f t="shared" si="39"/>
        <v>0</v>
      </c>
      <c r="BT64" s="34">
        <f t="shared" si="44"/>
        <v>0</v>
      </c>
      <c r="BU64" s="74">
        <f t="shared" si="45"/>
        <v>-644.25</v>
      </c>
      <c r="BV64" s="74">
        <f t="shared" si="46"/>
        <v>0</v>
      </c>
      <c r="BW64" s="74">
        <f t="shared" si="47"/>
        <v>0</v>
      </c>
      <c r="BX64" s="74">
        <f t="shared" si="48"/>
        <v>0</v>
      </c>
      <c r="BY64" s="74">
        <f t="shared" si="49"/>
        <v>-644.25</v>
      </c>
      <c r="BZ64" s="75">
        <f t="shared" si="50"/>
        <v>0</v>
      </c>
      <c r="CA64" s="75">
        <f t="shared" si="51"/>
        <v>0</v>
      </c>
      <c r="CB64" s="75">
        <f t="shared" si="52"/>
        <v>0</v>
      </c>
      <c r="CC64" s="75">
        <f t="shared" si="53"/>
        <v>0</v>
      </c>
      <c r="CD64" s="75">
        <f t="shared" si="54"/>
        <v>0</v>
      </c>
      <c r="CE64" s="44">
        <v>25.77</v>
      </c>
      <c r="CF64" s="83"/>
      <c r="CG64" s="98">
        <v>0</v>
      </c>
      <c r="CH64" s="99">
        <f t="shared" si="34"/>
        <v>0</v>
      </c>
      <c r="CI64" s="45" t="s">
        <v>89</v>
      </c>
      <c r="CJ64" s="48"/>
    </row>
    <row r="65" spans="1:88" s="15" customFormat="1" ht="22.5">
      <c r="A65" s="35" t="s">
        <v>150</v>
      </c>
      <c r="B65" s="35" t="s">
        <v>151</v>
      </c>
      <c r="C65" s="35" t="s">
        <v>152</v>
      </c>
      <c r="D65" s="35" t="s">
        <v>199</v>
      </c>
      <c r="E65" s="35" t="s">
        <v>200</v>
      </c>
      <c r="F65" s="35" t="s">
        <v>14</v>
      </c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43">
        <f t="shared" si="0"/>
        <v>0</v>
      </c>
      <c r="T65" s="32">
        <f t="shared" si="65"/>
        <v>0</v>
      </c>
      <c r="U65" s="32">
        <f t="shared" si="66"/>
        <v>0</v>
      </c>
      <c r="V65" s="32">
        <f t="shared" si="67"/>
        <v>0</v>
      </c>
      <c r="W65" s="32">
        <f t="shared" si="68"/>
        <v>0</v>
      </c>
      <c r="X65" s="49">
        <f t="shared" si="5"/>
        <v>0</v>
      </c>
      <c r="Y65" s="49">
        <f t="shared" si="6"/>
        <v>0</v>
      </c>
      <c r="Z65" s="49">
        <f t="shared" si="7"/>
        <v>0</v>
      </c>
      <c r="AA65" s="49">
        <f t="shared" si="8"/>
        <v>0</v>
      </c>
      <c r="AB65" s="49">
        <f t="shared" si="69"/>
        <v>0</v>
      </c>
      <c r="AC65" s="90"/>
      <c r="AD65" s="90"/>
      <c r="AE65" s="90"/>
      <c r="AF65" s="85"/>
      <c r="AG65" s="85"/>
      <c r="AH65" s="85"/>
      <c r="AI65" s="85"/>
      <c r="AJ65" s="85"/>
      <c r="AK65" s="85"/>
      <c r="AL65" s="85"/>
      <c r="AM65" s="85"/>
      <c r="AN65" s="85"/>
      <c r="AO65" s="52">
        <f t="shared" si="55"/>
        <v>0</v>
      </c>
      <c r="AP65" s="52">
        <f t="shared" si="56"/>
        <v>0</v>
      </c>
      <c r="AQ65" s="52">
        <f t="shared" si="57"/>
        <v>0</v>
      </c>
      <c r="AR65" s="52">
        <f t="shared" si="58"/>
        <v>0</v>
      </c>
      <c r="AS65" s="52">
        <f t="shared" si="59"/>
        <v>0</v>
      </c>
      <c r="AT65" s="53">
        <f t="shared" si="61"/>
        <v>0</v>
      </c>
      <c r="AU65" s="53">
        <f t="shared" si="62"/>
        <v>0</v>
      </c>
      <c r="AV65" s="53">
        <f t="shared" si="63"/>
        <v>0</v>
      </c>
      <c r="AW65" s="53">
        <f t="shared" si="64"/>
        <v>0</v>
      </c>
      <c r="AX65" s="53">
        <f t="shared" si="60"/>
        <v>0</v>
      </c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33">
        <f t="shared" si="40"/>
        <v>0</v>
      </c>
      <c r="BL65" s="33">
        <f t="shared" si="41"/>
        <v>0</v>
      </c>
      <c r="BM65" s="33">
        <f t="shared" si="42"/>
        <v>0</v>
      </c>
      <c r="BN65" s="33">
        <f t="shared" si="43"/>
        <v>0</v>
      </c>
      <c r="BO65" s="33">
        <f t="shared" si="35"/>
        <v>0</v>
      </c>
      <c r="BP65" s="34">
        <f t="shared" si="36"/>
        <v>0</v>
      </c>
      <c r="BQ65" s="34">
        <f t="shared" si="37"/>
        <v>0</v>
      </c>
      <c r="BR65" s="34">
        <f t="shared" si="38"/>
        <v>0</v>
      </c>
      <c r="BS65" s="34">
        <f t="shared" si="39"/>
        <v>0</v>
      </c>
      <c r="BT65" s="34">
        <f t="shared" si="44"/>
        <v>0</v>
      </c>
      <c r="BU65" s="74">
        <f t="shared" si="45"/>
        <v>0</v>
      </c>
      <c r="BV65" s="74">
        <f t="shared" si="46"/>
        <v>0</v>
      </c>
      <c r="BW65" s="74">
        <f t="shared" si="47"/>
        <v>0</v>
      </c>
      <c r="BX65" s="74">
        <f t="shared" si="48"/>
        <v>0</v>
      </c>
      <c r="BY65" s="74">
        <f t="shared" si="49"/>
        <v>0</v>
      </c>
      <c r="BZ65" s="75">
        <f t="shared" si="50"/>
        <v>0</v>
      </c>
      <c r="CA65" s="75">
        <f t="shared" si="51"/>
        <v>0</v>
      </c>
      <c r="CB65" s="75">
        <f t="shared" si="52"/>
        <v>0</v>
      </c>
      <c r="CC65" s="75">
        <f t="shared" si="53"/>
        <v>0</v>
      </c>
      <c r="CD65" s="75">
        <f t="shared" si="54"/>
        <v>0</v>
      </c>
      <c r="CE65" s="44">
        <v>0</v>
      </c>
      <c r="CF65" s="83"/>
      <c r="CG65" s="98">
        <v>0</v>
      </c>
      <c r="CH65" s="99">
        <f t="shared" si="34"/>
        <v>0</v>
      </c>
      <c r="CI65" s="46" t="s">
        <v>88</v>
      </c>
      <c r="CJ65" s="48"/>
    </row>
    <row r="66" spans="1:88" s="15" customFormat="1" ht="22.5">
      <c r="A66" s="35" t="s">
        <v>150</v>
      </c>
      <c r="B66" s="35" t="s">
        <v>151</v>
      </c>
      <c r="C66" s="35" t="s">
        <v>152</v>
      </c>
      <c r="D66" s="35" t="s">
        <v>143</v>
      </c>
      <c r="E66" s="3" t="s">
        <v>33</v>
      </c>
      <c r="F66" s="35" t="s">
        <v>14</v>
      </c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6">
        <v>420</v>
      </c>
      <c r="R66" s="36">
        <v>390</v>
      </c>
      <c r="S66" s="43">
        <f t="shared" ref="S66:S91" si="70">SUBTOTAL(9,G66:I66)</f>
        <v>0</v>
      </c>
      <c r="T66" s="32">
        <f t="shared" si="65"/>
        <v>0</v>
      </c>
      <c r="U66" s="32">
        <f t="shared" si="66"/>
        <v>0</v>
      </c>
      <c r="V66" s="32">
        <f t="shared" si="67"/>
        <v>810</v>
      </c>
      <c r="W66" s="32">
        <f t="shared" si="68"/>
        <v>810</v>
      </c>
      <c r="X66" s="49">
        <f t="shared" ref="X66:X91" si="71">S66*CE66</f>
        <v>0</v>
      </c>
      <c r="Y66" s="49">
        <f t="shared" ref="Y66:Y91" si="72">T66*CE66</f>
        <v>0</v>
      </c>
      <c r="Z66" s="49">
        <f t="shared" ref="Z66:Z91" si="73">U66*CE66</f>
        <v>0</v>
      </c>
      <c r="AA66" s="49">
        <f t="shared" ref="AA66:AA91" si="74">V66*CE66</f>
        <v>20711.7</v>
      </c>
      <c r="AB66" s="49">
        <f t="shared" si="69"/>
        <v>20711.7</v>
      </c>
      <c r="AC66" s="90"/>
      <c r="AD66" s="90"/>
      <c r="AE66" s="90"/>
      <c r="AF66" s="85"/>
      <c r="AG66" s="85"/>
      <c r="AH66" s="85">
        <v>200</v>
      </c>
      <c r="AI66" s="85"/>
      <c r="AJ66" s="85"/>
      <c r="AK66" s="85">
        <v>420</v>
      </c>
      <c r="AL66" s="85"/>
      <c r="AM66" s="85"/>
      <c r="AN66" s="85">
        <v>450</v>
      </c>
      <c r="AO66" s="52">
        <f t="shared" si="55"/>
        <v>0</v>
      </c>
      <c r="AP66" s="52">
        <f t="shared" si="56"/>
        <v>200</v>
      </c>
      <c r="AQ66" s="52">
        <f t="shared" si="57"/>
        <v>420</v>
      </c>
      <c r="AR66" s="52">
        <f t="shared" si="58"/>
        <v>450</v>
      </c>
      <c r="AS66" s="52">
        <f t="shared" si="59"/>
        <v>1070</v>
      </c>
      <c r="AT66" s="53">
        <f t="shared" si="61"/>
        <v>0</v>
      </c>
      <c r="AU66" s="53">
        <f t="shared" si="62"/>
        <v>5216.28</v>
      </c>
      <c r="AV66" s="53">
        <f t="shared" si="63"/>
        <v>10954.188</v>
      </c>
      <c r="AW66" s="53">
        <f t="shared" si="64"/>
        <v>11736.630000000001</v>
      </c>
      <c r="AX66" s="53">
        <f t="shared" si="60"/>
        <v>27907.098000000002</v>
      </c>
      <c r="AY66" s="54">
        <v>30</v>
      </c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33">
        <f t="shared" si="40"/>
        <v>30</v>
      </c>
      <c r="BL66" s="33">
        <f t="shared" si="41"/>
        <v>0</v>
      </c>
      <c r="BM66" s="33">
        <f t="shared" si="42"/>
        <v>0</v>
      </c>
      <c r="BN66" s="33">
        <f t="shared" si="43"/>
        <v>0</v>
      </c>
      <c r="BO66" s="33">
        <f t="shared" si="35"/>
        <v>30</v>
      </c>
      <c r="BP66" s="34">
        <f t="shared" si="36"/>
        <v>782.4</v>
      </c>
      <c r="BQ66" s="34">
        <f t="shared" si="37"/>
        <v>0</v>
      </c>
      <c r="BR66" s="34">
        <f t="shared" si="38"/>
        <v>0</v>
      </c>
      <c r="BS66" s="34">
        <f t="shared" si="39"/>
        <v>0</v>
      </c>
      <c r="BT66" s="34">
        <f t="shared" si="44"/>
        <v>782.4</v>
      </c>
      <c r="BU66" s="74">
        <f t="shared" si="45"/>
        <v>782.4</v>
      </c>
      <c r="BV66" s="74">
        <f t="shared" si="46"/>
        <v>0</v>
      </c>
      <c r="BW66" s="74">
        <f t="shared" si="47"/>
        <v>0</v>
      </c>
      <c r="BX66" s="74">
        <f t="shared" si="48"/>
        <v>-20711.7</v>
      </c>
      <c r="BY66" s="74">
        <f t="shared" si="49"/>
        <v>-19929.3</v>
      </c>
      <c r="BZ66" s="75">
        <f t="shared" si="50"/>
        <v>782.4</v>
      </c>
      <c r="CA66" s="75">
        <f t="shared" si="51"/>
        <v>-5216.28</v>
      </c>
      <c r="CB66" s="75">
        <f t="shared" si="52"/>
        <v>-10954.188</v>
      </c>
      <c r="CC66" s="75">
        <f t="shared" si="53"/>
        <v>-11736.630000000001</v>
      </c>
      <c r="CD66" s="75">
        <f t="shared" si="54"/>
        <v>-27124.698</v>
      </c>
      <c r="CE66" s="44">
        <v>25.57</v>
      </c>
      <c r="CF66" s="83">
        <v>26.08</v>
      </c>
      <c r="CG66" s="100">
        <v>1310</v>
      </c>
      <c r="CH66" s="99">
        <f t="shared" ref="CH66:CH91" si="75">+CG66*CF66</f>
        <v>34164.799999999996</v>
      </c>
      <c r="CI66" s="46" t="s">
        <v>88</v>
      </c>
      <c r="CJ66" s="48"/>
    </row>
    <row r="67" spans="1:88" s="15" customFormat="1" ht="22.5">
      <c r="A67" s="35" t="s">
        <v>150</v>
      </c>
      <c r="B67" s="35" t="s">
        <v>151</v>
      </c>
      <c r="C67" s="35" t="s">
        <v>152</v>
      </c>
      <c r="D67" s="35" t="s">
        <v>67</v>
      </c>
      <c r="E67" s="35" t="s">
        <v>68</v>
      </c>
      <c r="F67" s="35" t="s">
        <v>14</v>
      </c>
      <c r="G67" s="31"/>
      <c r="H67" s="31"/>
      <c r="I67" s="31"/>
      <c r="J67" s="31"/>
      <c r="K67" s="31"/>
      <c r="L67" s="31"/>
      <c r="M67" s="31"/>
      <c r="N67" s="36">
        <v>5</v>
      </c>
      <c r="O67" s="31"/>
      <c r="P67" s="31"/>
      <c r="Q67" s="36">
        <v>5</v>
      </c>
      <c r="R67" s="36">
        <v>0</v>
      </c>
      <c r="S67" s="43">
        <f t="shared" si="70"/>
        <v>0</v>
      </c>
      <c r="T67" s="32">
        <f t="shared" si="65"/>
        <v>0</v>
      </c>
      <c r="U67" s="32">
        <f t="shared" si="66"/>
        <v>5</v>
      </c>
      <c r="V67" s="32">
        <f t="shared" si="67"/>
        <v>5</v>
      </c>
      <c r="W67" s="32">
        <f t="shared" si="68"/>
        <v>10</v>
      </c>
      <c r="X67" s="49">
        <f t="shared" si="71"/>
        <v>0</v>
      </c>
      <c r="Y67" s="49">
        <f t="shared" si="72"/>
        <v>0</v>
      </c>
      <c r="Z67" s="49">
        <f t="shared" si="73"/>
        <v>601.59999999999991</v>
      </c>
      <c r="AA67" s="49">
        <f t="shared" si="74"/>
        <v>601.59999999999991</v>
      </c>
      <c r="AB67" s="49">
        <f t="shared" si="69"/>
        <v>1203.1999999999998</v>
      </c>
      <c r="AC67" s="90"/>
      <c r="AD67" s="90"/>
      <c r="AE67" s="90"/>
      <c r="AF67" s="85"/>
      <c r="AG67" s="85"/>
      <c r="AH67" s="85"/>
      <c r="AI67" s="85"/>
      <c r="AJ67" s="85"/>
      <c r="AK67" s="85"/>
      <c r="AL67" s="85"/>
      <c r="AM67" s="85"/>
      <c r="AN67" s="85">
        <v>10</v>
      </c>
      <c r="AO67" s="52">
        <f t="shared" si="55"/>
        <v>0</v>
      </c>
      <c r="AP67" s="52">
        <f t="shared" si="56"/>
        <v>0</v>
      </c>
      <c r="AQ67" s="52">
        <f t="shared" si="57"/>
        <v>0</v>
      </c>
      <c r="AR67" s="52">
        <f t="shared" si="58"/>
        <v>10</v>
      </c>
      <c r="AS67" s="52">
        <f t="shared" si="59"/>
        <v>10</v>
      </c>
      <c r="AT67" s="53">
        <f t="shared" ref="AT67:AT84" si="76">(AO67*CE67)*1.02</f>
        <v>0</v>
      </c>
      <c r="AU67" s="53">
        <f t="shared" ref="AU67:AU84" si="77">(AP67*CE67)*1.02</f>
        <v>0</v>
      </c>
      <c r="AV67" s="53">
        <f t="shared" ref="AV67:AV84" si="78">(AQ67*CE67)*1.02</f>
        <v>0</v>
      </c>
      <c r="AW67" s="53">
        <f t="shared" ref="AW67:AW84" si="79">(AR67*CE67)*1.02</f>
        <v>1227.2639999999999</v>
      </c>
      <c r="AX67" s="53">
        <f t="shared" si="60"/>
        <v>1227.2639999999999</v>
      </c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33">
        <f t="shared" si="40"/>
        <v>0</v>
      </c>
      <c r="BL67" s="33">
        <f t="shared" si="41"/>
        <v>0</v>
      </c>
      <c r="BM67" s="33">
        <f t="shared" si="42"/>
        <v>0</v>
      </c>
      <c r="BN67" s="33">
        <f t="shared" si="43"/>
        <v>0</v>
      </c>
      <c r="BO67" s="33">
        <f t="shared" si="35"/>
        <v>0</v>
      </c>
      <c r="BP67" s="34">
        <f t="shared" si="36"/>
        <v>0</v>
      </c>
      <c r="BQ67" s="34">
        <f t="shared" si="37"/>
        <v>0</v>
      </c>
      <c r="BR67" s="34">
        <f t="shared" si="38"/>
        <v>0</v>
      </c>
      <c r="BS67" s="34">
        <f t="shared" si="39"/>
        <v>0</v>
      </c>
      <c r="BT67" s="34">
        <f t="shared" si="44"/>
        <v>0</v>
      </c>
      <c r="BU67" s="74">
        <f t="shared" si="45"/>
        <v>0</v>
      </c>
      <c r="BV67" s="74">
        <f t="shared" si="46"/>
        <v>0</v>
      </c>
      <c r="BW67" s="74">
        <f t="shared" si="47"/>
        <v>-601.59999999999991</v>
      </c>
      <c r="BX67" s="74">
        <f t="shared" si="48"/>
        <v>-601.59999999999991</v>
      </c>
      <c r="BY67" s="74">
        <f t="shared" si="49"/>
        <v>-1203.1999999999998</v>
      </c>
      <c r="BZ67" s="75">
        <f t="shared" si="50"/>
        <v>0</v>
      </c>
      <c r="CA67" s="75">
        <f t="shared" si="51"/>
        <v>0</v>
      </c>
      <c r="CB67" s="75">
        <f t="shared" si="52"/>
        <v>0</v>
      </c>
      <c r="CC67" s="75">
        <f t="shared" si="53"/>
        <v>-1227.2639999999999</v>
      </c>
      <c r="CD67" s="75">
        <f t="shared" si="54"/>
        <v>-1227.2639999999999</v>
      </c>
      <c r="CE67" s="44">
        <v>120.32</v>
      </c>
      <c r="CF67" s="83">
        <v>122.73</v>
      </c>
      <c r="CG67" s="98">
        <v>10</v>
      </c>
      <c r="CH67" s="99">
        <f t="shared" si="75"/>
        <v>1227.3</v>
      </c>
      <c r="CI67" s="46" t="s">
        <v>88</v>
      </c>
      <c r="CJ67" s="48"/>
    </row>
    <row r="68" spans="1:88" s="15" customFormat="1" ht="22.5">
      <c r="A68" s="35" t="s">
        <v>150</v>
      </c>
      <c r="B68" s="35" t="s">
        <v>151</v>
      </c>
      <c r="C68" s="35" t="s">
        <v>152</v>
      </c>
      <c r="D68" s="35" t="s">
        <v>61</v>
      </c>
      <c r="E68" s="35" t="s">
        <v>62</v>
      </c>
      <c r="F68" s="35" t="s">
        <v>14</v>
      </c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43">
        <f t="shared" si="70"/>
        <v>0</v>
      </c>
      <c r="T68" s="32">
        <f t="shared" si="65"/>
        <v>0</v>
      </c>
      <c r="U68" s="32">
        <f t="shared" si="66"/>
        <v>0</v>
      </c>
      <c r="V68" s="32">
        <f t="shared" si="67"/>
        <v>0</v>
      </c>
      <c r="W68" s="32">
        <f t="shared" si="68"/>
        <v>0</v>
      </c>
      <c r="X68" s="49">
        <f t="shared" si="71"/>
        <v>0</v>
      </c>
      <c r="Y68" s="49">
        <f t="shared" si="72"/>
        <v>0</v>
      </c>
      <c r="Z68" s="49">
        <f t="shared" si="73"/>
        <v>0</v>
      </c>
      <c r="AA68" s="49">
        <f t="shared" si="74"/>
        <v>0</v>
      </c>
      <c r="AB68" s="49">
        <f t="shared" si="69"/>
        <v>0</v>
      </c>
      <c r="AC68" s="90"/>
      <c r="AD68" s="90"/>
      <c r="AE68" s="90"/>
      <c r="AF68" s="85"/>
      <c r="AG68" s="85"/>
      <c r="AH68" s="85"/>
      <c r="AI68" s="85"/>
      <c r="AJ68" s="85"/>
      <c r="AK68" s="85"/>
      <c r="AL68" s="85"/>
      <c r="AM68" s="85"/>
      <c r="AN68" s="85"/>
      <c r="AO68" s="52">
        <f t="shared" si="55"/>
        <v>0</v>
      </c>
      <c r="AP68" s="52">
        <f t="shared" si="56"/>
        <v>0</v>
      </c>
      <c r="AQ68" s="52">
        <f t="shared" si="57"/>
        <v>0</v>
      </c>
      <c r="AR68" s="52">
        <f t="shared" si="58"/>
        <v>0</v>
      </c>
      <c r="AS68" s="52">
        <f t="shared" si="59"/>
        <v>0</v>
      </c>
      <c r="AT68" s="53">
        <f t="shared" si="76"/>
        <v>0</v>
      </c>
      <c r="AU68" s="53">
        <f t="shared" si="77"/>
        <v>0</v>
      </c>
      <c r="AV68" s="53">
        <f t="shared" si="78"/>
        <v>0</v>
      </c>
      <c r="AW68" s="53">
        <f t="shared" si="79"/>
        <v>0</v>
      </c>
      <c r="AX68" s="53">
        <f t="shared" si="60"/>
        <v>0</v>
      </c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33">
        <f t="shared" si="40"/>
        <v>0</v>
      </c>
      <c r="BL68" s="33">
        <f t="shared" si="41"/>
        <v>0</v>
      </c>
      <c r="BM68" s="33">
        <f t="shared" si="42"/>
        <v>0</v>
      </c>
      <c r="BN68" s="33">
        <f t="shared" si="43"/>
        <v>0</v>
      </c>
      <c r="BO68" s="33">
        <f t="shared" ref="BO68:BO91" si="80">SUM(BK68:BN68)</f>
        <v>0</v>
      </c>
      <c r="BP68" s="34">
        <f t="shared" ref="BP68:BP91" si="81">(BK68*CF68)</f>
        <v>0</v>
      </c>
      <c r="BQ68" s="34">
        <f t="shared" ref="BQ68:BQ91" si="82">(BL68*CF68)</f>
        <v>0</v>
      </c>
      <c r="BR68" s="34">
        <f t="shared" ref="BR68:BR91" si="83">(BM68*CF68)</f>
        <v>0</v>
      </c>
      <c r="BS68" s="34">
        <f t="shared" ref="BS68:BS91" si="84">(BN68*CF68)</f>
        <v>0</v>
      </c>
      <c r="BT68" s="34">
        <f t="shared" si="44"/>
        <v>0</v>
      </c>
      <c r="BU68" s="74">
        <f t="shared" si="45"/>
        <v>0</v>
      </c>
      <c r="BV68" s="74">
        <f t="shared" si="46"/>
        <v>0</v>
      </c>
      <c r="BW68" s="74">
        <f t="shared" si="47"/>
        <v>0</v>
      </c>
      <c r="BX68" s="74">
        <f t="shared" si="48"/>
        <v>0</v>
      </c>
      <c r="BY68" s="74">
        <f t="shared" si="49"/>
        <v>0</v>
      </c>
      <c r="BZ68" s="75">
        <f t="shared" si="50"/>
        <v>0</v>
      </c>
      <c r="CA68" s="75">
        <f t="shared" si="51"/>
        <v>0</v>
      </c>
      <c r="CB68" s="75">
        <f t="shared" si="52"/>
        <v>0</v>
      </c>
      <c r="CC68" s="75">
        <f t="shared" si="53"/>
        <v>0</v>
      </c>
      <c r="CD68" s="75">
        <f t="shared" si="54"/>
        <v>0</v>
      </c>
      <c r="CE68" s="44">
        <v>77.540000000000006</v>
      </c>
      <c r="CF68" s="83">
        <v>79.09</v>
      </c>
      <c r="CG68" s="98">
        <v>15</v>
      </c>
      <c r="CH68" s="99">
        <f t="shared" si="75"/>
        <v>1186.3500000000001</v>
      </c>
      <c r="CI68" s="46" t="s">
        <v>88</v>
      </c>
      <c r="CJ68" s="48"/>
    </row>
    <row r="69" spans="1:88" s="15" customFormat="1" ht="22.5">
      <c r="A69" s="35" t="s">
        <v>150</v>
      </c>
      <c r="B69" s="35" t="s">
        <v>151</v>
      </c>
      <c r="C69" s="35" t="s">
        <v>152</v>
      </c>
      <c r="D69" s="35" t="s">
        <v>34</v>
      </c>
      <c r="E69" s="35" t="s">
        <v>35</v>
      </c>
      <c r="F69" s="35" t="s">
        <v>14</v>
      </c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43">
        <f t="shared" si="70"/>
        <v>0</v>
      </c>
      <c r="T69" s="32">
        <f t="shared" si="65"/>
        <v>0</v>
      </c>
      <c r="U69" s="32">
        <f t="shared" si="66"/>
        <v>0</v>
      </c>
      <c r="V69" s="32">
        <f t="shared" si="67"/>
        <v>0</v>
      </c>
      <c r="W69" s="32">
        <f t="shared" si="68"/>
        <v>0</v>
      </c>
      <c r="X69" s="49">
        <f t="shared" si="71"/>
        <v>0</v>
      </c>
      <c r="Y69" s="49">
        <f t="shared" si="72"/>
        <v>0</v>
      </c>
      <c r="Z69" s="49">
        <f t="shared" si="73"/>
        <v>0</v>
      </c>
      <c r="AA69" s="49">
        <f t="shared" si="74"/>
        <v>0</v>
      </c>
      <c r="AB69" s="49">
        <f t="shared" si="69"/>
        <v>0</v>
      </c>
      <c r="AC69" s="90"/>
      <c r="AD69" s="90"/>
      <c r="AE69" s="90"/>
      <c r="AF69" s="85"/>
      <c r="AG69" s="85"/>
      <c r="AH69" s="85"/>
      <c r="AI69" s="85"/>
      <c r="AJ69" s="85"/>
      <c r="AK69" s="85"/>
      <c r="AL69" s="85"/>
      <c r="AM69" s="85"/>
      <c r="AN69" s="85"/>
      <c r="AO69" s="52">
        <f t="shared" si="55"/>
        <v>0</v>
      </c>
      <c r="AP69" s="52">
        <f t="shared" si="56"/>
        <v>0</v>
      </c>
      <c r="AQ69" s="52">
        <f t="shared" si="57"/>
        <v>0</v>
      </c>
      <c r="AR69" s="52">
        <f t="shared" si="58"/>
        <v>0</v>
      </c>
      <c r="AS69" s="52">
        <f t="shared" si="59"/>
        <v>0</v>
      </c>
      <c r="AT69" s="53">
        <f t="shared" si="76"/>
        <v>0</v>
      </c>
      <c r="AU69" s="53">
        <f t="shared" si="77"/>
        <v>0</v>
      </c>
      <c r="AV69" s="53">
        <f t="shared" si="78"/>
        <v>0</v>
      </c>
      <c r="AW69" s="53">
        <f t="shared" si="79"/>
        <v>0</v>
      </c>
      <c r="AX69" s="53">
        <f t="shared" si="60"/>
        <v>0</v>
      </c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33">
        <f t="shared" ref="BK69:BK91" si="85">SUBTOTAL(9,AY69:BA69)</f>
        <v>0</v>
      </c>
      <c r="BL69" s="33">
        <f t="shared" ref="BL69:BL91" si="86">SUBTOTAL(9,BB69:BD69)</f>
        <v>0</v>
      </c>
      <c r="BM69" s="33">
        <f t="shared" ref="BM69:BM91" si="87">SUBTOTAL(9,BE69:BG69)</f>
        <v>0</v>
      </c>
      <c r="BN69" s="33">
        <f t="shared" ref="BN69:BN91" si="88">SUBTOTAL(9,BH69:BJ69)</f>
        <v>0</v>
      </c>
      <c r="BO69" s="33">
        <f t="shared" si="80"/>
        <v>0</v>
      </c>
      <c r="BP69" s="34">
        <f t="shared" si="81"/>
        <v>0</v>
      </c>
      <c r="BQ69" s="34">
        <f t="shared" si="82"/>
        <v>0</v>
      </c>
      <c r="BR69" s="34">
        <f t="shared" si="83"/>
        <v>0</v>
      </c>
      <c r="BS69" s="34">
        <f t="shared" si="84"/>
        <v>0</v>
      </c>
      <c r="BT69" s="34">
        <f t="shared" ref="BT69:BT91" si="89">SUBTOTAL(9,BP69:BS69)</f>
        <v>0</v>
      </c>
      <c r="BU69" s="74">
        <f t="shared" ref="BU69:BU91" si="90">BP69-X69</f>
        <v>0</v>
      </c>
      <c r="BV69" s="74">
        <f t="shared" ref="BV69:BV91" si="91">BQ69-Y69</f>
        <v>0</v>
      </c>
      <c r="BW69" s="74">
        <f t="shared" ref="BW69:BW91" si="92">BR69-Z69</f>
        <v>0</v>
      </c>
      <c r="BX69" s="74">
        <f t="shared" ref="BX69:BX91" si="93">BS69-AA69</f>
        <v>0</v>
      </c>
      <c r="BY69" s="74">
        <f t="shared" ref="BY69:BY91" si="94">SUM(BU69:BX69)</f>
        <v>0</v>
      </c>
      <c r="BZ69" s="75">
        <f t="shared" ref="BZ69:BZ91" si="95">(BP69-AT69)</f>
        <v>0</v>
      </c>
      <c r="CA69" s="75">
        <f t="shared" ref="CA69:CA91" si="96">(BQ69-AU69)</f>
        <v>0</v>
      </c>
      <c r="CB69" s="75">
        <f t="shared" ref="CB69:CB91" si="97">(BR69-AV69)</f>
        <v>0</v>
      </c>
      <c r="CC69" s="75">
        <f t="shared" ref="CC69:CC91" si="98">(BS69-AW69)</f>
        <v>0</v>
      </c>
      <c r="CD69" s="75">
        <f t="shared" ref="CD69:CD91" si="99">SUM(BZ69:CC69)</f>
        <v>0</v>
      </c>
      <c r="CE69" s="44">
        <v>141.63</v>
      </c>
      <c r="CF69" s="83">
        <v>144.46</v>
      </c>
      <c r="CG69" s="98">
        <v>5</v>
      </c>
      <c r="CH69" s="99">
        <f t="shared" si="75"/>
        <v>722.30000000000007</v>
      </c>
      <c r="CI69" s="46" t="s">
        <v>88</v>
      </c>
      <c r="CJ69" s="48"/>
    </row>
    <row r="70" spans="1:88" s="15" customFormat="1" ht="22.5">
      <c r="A70" s="35" t="s">
        <v>150</v>
      </c>
      <c r="B70" s="35" t="s">
        <v>151</v>
      </c>
      <c r="C70" s="35" t="s">
        <v>152</v>
      </c>
      <c r="D70" s="35" t="s">
        <v>110</v>
      </c>
      <c r="E70" s="35" t="s">
        <v>111</v>
      </c>
      <c r="F70" s="35" t="s">
        <v>3</v>
      </c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43">
        <f t="shared" si="70"/>
        <v>0</v>
      </c>
      <c r="T70" s="32">
        <f t="shared" si="65"/>
        <v>0</v>
      </c>
      <c r="U70" s="32">
        <f t="shared" si="66"/>
        <v>0</v>
      </c>
      <c r="V70" s="32">
        <f t="shared" si="67"/>
        <v>0</v>
      </c>
      <c r="W70" s="32">
        <f t="shared" si="68"/>
        <v>0</v>
      </c>
      <c r="X70" s="49">
        <f t="shared" si="71"/>
        <v>0</v>
      </c>
      <c r="Y70" s="49">
        <f t="shared" si="72"/>
        <v>0</v>
      </c>
      <c r="Z70" s="49">
        <f t="shared" si="73"/>
        <v>0</v>
      </c>
      <c r="AA70" s="49">
        <f t="shared" si="74"/>
        <v>0</v>
      </c>
      <c r="AB70" s="49">
        <f t="shared" si="69"/>
        <v>0</v>
      </c>
      <c r="AC70" s="90"/>
      <c r="AD70" s="90"/>
      <c r="AE70" s="90"/>
      <c r="AF70" s="85"/>
      <c r="AG70" s="85"/>
      <c r="AH70" s="85"/>
      <c r="AI70" s="85"/>
      <c r="AJ70" s="85"/>
      <c r="AK70" s="85"/>
      <c r="AL70" s="85"/>
      <c r="AM70" s="85"/>
      <c r="AN70" s="85"/>
      <c r="AO70" s="52">
        <f t="shared" si="55"/>
        <v>0</v>
      </c>
      <c r="AP70" s="52">
        <f t="shared" si="56"/>
        <v>0</v>
      </c>
      <c r="AQ70" s="52">
        <f t="shared" si="57"/>
        <v>0</v>
      </c>
      <c r="AR70" s="52">
        <f t="shared" si="58"/>
        <v>0</v>
      </c>
      <c r="AS70" s="52">
        <f t="shared" si="59"/>
        <v>0</v>
      </c>
      <c r="AT70" s="53">
        <f t="shared" si="76"/>
        <v>0</v>
      </c>
      <c r="AU70" s="53">
        <f t="shared" si="77"/>
        <v>0</v>
      </c>
      <c r="AV70" s="53">
        <f t="shared" si="78"/>
        <v>0</v>
      </c>
      <c r="AW70" s="53">
        <f t="shared" si="79"/>
        <v>0</v>
      </c>
      <c r="AX70" s="53">
        <f t="shared" si="60"/>
        <v>0</v>
      </c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33">
        <f t="shared" si="85"/>
        <v>0</v>
      </c>
      <c r="BL70" s="33">
        <f t="shared" si="86"/>
        <v>0</v>
      </c>
      <c r="BM70" s="33">
        <f t="shared" si="87"/>
        <v>0</v>
      </c>
      <c r="BN70" s="33">
        <f t="shared" si="88"/>
        <v>0</v>
      </c>
      <c r="BO70" s="33">
        <f t="shared" si="80"/>
        <v>0</v>
      </c>
      <c r="BP70" s="34">
        <f t="shared" si="81"/>
        <v>0</v>
      </c>
      <c r="BQ70" s="34">
        <f t="shared" si="82"/>
        <v>0</v>
      </c>
      <c r="BR70" s="34">
        <f t="shared" si="83"/>
        <v>0</v>
      </c>
      <c r="BS70" s="34">
        <f t="shared" si="84"/>
        <v>0</v>
      </c>
      <c r="BT70" s="34">
        <f t="shared" si="89"/>
        <v>0</v>
      </c>
      <c r="BU70" s="74">
        <f t="shared" si="90"/>
        <v>0</v>
      </c>
      <c r="BV70" s="74">
        <f t="shared" si="91"/>
        <v>0</v>
      </c>
      <c r="BW70" s="74">
        <f t="shared" si="92"/>
        <v>0</v>
      </c>
      <c r="BX70" s="74">
        <f t="shared" si="93"/>
        <v>0</v>
      </c>
      <c r="BY70" s="74">
        <f t="shared" si="94"/>
        <v>0</v>
      </c>
      <c r="BZ70" s="75">
        <f t="shared" si="95"/>
        <v>0</v>
      </c>
      <c r="CA70" s="75">
        <f t="shared" si="96"/>
        <v>0</v>
      </c>
      <c r="CB70" s="75">
        <f t="shared" si="97"/>
        <v>0</v>
      </c>
      <c r="CC70" s="75">
        <f t="shared" si="98"/>
        <v>0</v>
      </c>
      <c r="CD70" s="75">
        <f t="shared" si="99"/>
        <v>0</v>
      </c>
      <c r="CE70" s="44"/>
      <c r="CF70" s="83"/>
      <c r="CG70" s="98">
        <v>0</v>
      </c>
      <c r="CH70" s="99">
        <f t="shared" si="75"/>
        <v>0</v>
      </c>
      <c r="CI70" s="46" t="s">
        <v>88</v>
      </c>
      <c r="CJ70" s="48"/>
    </row>
    <row r="71" spans="1:88" s="15" customFormat="1" ht="22.5">
      <c r="A71" s="35" t="s">
        <v>150</v>
      </c>
      <c r="B71" s="35" t="s">
        <v>151</v>
      </c>
      <c r="C71" s="35" t="s">
        <v>152</v>
      </c>
      <c r="D71" s="35" t="s">
        <v>94</v>
      </c>
      <c r="E71" s="35" t="s">
        <v>96</v>
      </c>
      <c r="F71" s="35" t="s">
        <v>3</v>
      </c>
      <c r="G71" s="31"/>
      <c r="H71" s="31"/>
      <c r="I71" s="31"/>
      <c r="J71" s="31"/>
      <c r="K71" s="31"/>
      <c r="L71" s="36">
        <v>50</v>
      </c>
      <c r="M71" s="31"/>
      <c r="N71" s="31"/>
      <c r="O71" s="31"/>
      <c r="P71" s="31"/>
      <c r="Q71" s="31"/>
      <c r="R71" s="31"/>
      <c r="S71" s="43">
        <f t="shared" si="70"/>
        <v>0</v>
      </c>
      <c r="T71" s="32">
        <f t="shared" si="65"/>
        <v>50</v>
      </c>
      <c r="U71" s="32">
        <f t="shared" si="66"/>
        <v>0</v>
      </c>
      <c r="V71" s="32">
        <f t="shared" si="67"/>
        <v>0</v>
      </c>
      <c r="W71" s="32">
        <f t="shared" si="68"/>
        <v>50</v>
      </c>
      <c r="X71" s="49">
        <f t="shared" si="71"/>
        <v>0</v>
      </c>
      <c r="Y71" s="49">
        <f t="shared" si="72"/>
        <v>1288.5</v>
      </c>
      <c r="Z71" s="49">
        <f t="shared" si="73"/>
        <v>0</v>
      </c>
      <c r="AA71" s="49">
        <f t="shared" si="74"/>
        <v>0</v>
      </c>
      <c r="AB71" s="49">
        <f t="shared" si="69"/>
        <v>1288.5</v>
      </c>
      <c r="AC71" s="90"/>
      <c r="AD71" s="90"/>
      <c r="AE71" s="90"/>
      <c r="AF71" s="85"/>
      <c r="AG71" s="85"/>
      <c r="AH71" s="85">
        <v>25</v>
      </c>
      <c r="AI71" s="85"/>
      <c r="AJ71" s="85"/>
      <c r="AK71" s="85">
        <v>50</v>
      </c>
      <c r="AL71" s="85"/>
      <c r="AM71" s="85"/>
      <c r="AN71" s="85">
        <v>25</v>
      </c>
      <c r="AO71" s="52">
        <f t="shared" si="55"/>
        <v>0</v>
      </c>
      <c r="AP71" s="52">
        <f t="shared" si="56"/>
        <v>25</v>
      </c>
      <c r="AQ71" s="52">
        <f t="shared" si="57"/>
        <v>50</v>
      </c>
      <c r="AR71" s="52">
        <f t="shared" si="58"/>
        <v>25</v>
      </c>
      <c r="AS71" s="52">
        <f t="shared" si="59"/>
        <v>100</v>
      </c>
      <c r="AT71" s="53">
        <f t="shared" si="76"/>
        <v>0</v>
      </c>
      <c r="AU71" s="53">
        <f t="shared" si="77"/>
        <v>657.13499999999999</v>
      </c>
      <c r="AV71" s="53">
        <f t="shared" si="78"/>
        <v>1314.27</v>
      </c>
      <c r="AW71" s="53">
        <f t="shared" si="79"/>
        <v>657.13499999999999</v>
      </c>
      <c r="AX71" s="53">
        <f t="shared" si="60"/>
        <v>2628.54</v>
      </c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33">
        <f t="shared" si="85"/>
        <v>0</v>
      </c>
      <c r="BL71" s="33">
        <f t="shared" si="86"/>
        <v>0</v>
      </c>
      <c r="BM71" s="33">
        <f t="shared" si="87"/>
        <v>0</v>
      </c>
      <c r="BN71" s="33">
        <f t="shared" si="88"/>
        <v>0</v>
      </c>
      <c r="BO71" s="33">
        <f t="shared" si="80"/>
        <v>0</v>
      </c>
      <c r="BP71" s="34">
        <f t="shared" si="81"/>
        <v>0</v>
      </c>
      <c r="BQ71" s="34">
        <f t="shared" si="82"/>
        <v>0</v>
      </c>
      <c r="BR71" s="34">
        <f t="shared" si="83"/>
        <v>0</v>
      </c>
      <c r="BS71" s="34">
        <f t="shared" si="84"/>
        <v>0</v>
      </c>
      <c r="BT71" s="34">
        <f t="shared" si="89"/>
        <v>0</v>
      </c>
      <c r="BU71" s="74">
        <f t="shared" si="90"/>
        <v>0</v>
      </c>
      <c r="BV71" s="74">
        <f t="shared" si="91"/>
        <v>-1288.5</v>
      </c>
      <c r="BW71" s="74">
        <f t="shared" si="92"/>
        <v>0</v>
      </c>
      <c r="BX71" s="74">
        <f t="shared" si="93"/>
        <v>0</v>
      </c>
      <c r="BY71" s="74">
        <f t="shared" si="94"/>
        <v>-1288.5</v>
      </c>
      <c r="BZ71" s="75">
        <f t="shared" si="95"/>
        <v>0</v>
      </c>
      <c r="CA71" s="75">
        <f t="shared" si="96"/>
        <v>-657.13499999999999</v>
      </c>
      <c r="CB71" s="75">
        <f t="shared" si="97"/>
        <v>-1314.27</v>
      </c>
      <c r="CC71" s="75">
        <f t="shared" si="98"/>
        <v>-657.13499999999999</v>
      </c>
      <c r="CD71" s="75">
        <f t="shared" si="99"/>
        <v>-2628.54</v>
      </c>
      <c r="CE71" s="44">
        <v>25.77</v>
      </c>
      <c r="CF71" s="83">
        <v>26.29</v>
      </c>
      <c r="CG71" s="98">
        <v>100</v>
      </c>
      <c r="CH71" s="99">
        <f t="shared" si="75"/>
        <v>2629</v>
      </c>
      <c r="CI71" s="46" t="s">
        <v>88</v>
      </c>
      <c r="CJ71" s="48"/>
    </row>
    <row r="72" spans="1:88" s="15" customFormat="1" ht="22.5">
      <c r="A72" s="35" t="s">
        <v>150</v>
      </c>
      <c r="B72" s="35" t="s">
        <v>151</v>
      </c>
      <c r="C72" s="35" t="s">
        <v>152</v>
      </c>
      <c r="D72" s="35" t="s">
        <v>81</v>
      </c>
      <c r="E72" s="35" t="s">
        <v>82</v>
      </c>
      <c r="F72" s="35" t="s">
        <v>3</v>
      </c>
      <c r="G72" s="31"/>
      <c r="H72" s="31"/>
      <c r="I72" s="31"/>
      <c r="J72" s="31"/>
      <c r="K72" s="36">
        <v>10</v>
      </c>
      <c r="L72" s="31"/>
      <c r="M72" s="31"/>
      <c r="N72" s="36">
        <v>10</v>
      </c>
      <c r="O72" s="31"/>
      <c r="P72" s="31"/>
      <c r="Q72" s="36">
        <v>10</v>
      </c>
      <c r="R72" s="36">
        <v>20</v>
      </c>
      <c r="S72" s="43">
        <f t="shared" si="70"/>
        <v>0</v>
      </c>
      <c r="T72" s="32">
        <f t="shared" si="65"/>
        <v>10</v>
      </c>
      <c r="U72" s="32">
        <f t="shared" si="66"/>
        <v>10</v>
      </c>
      <c r="V72" s="32">
        <f t="shared" si="67"/>
        <v>30</v>
      </c>
      <c r="W72" s="32">
        <f t="shared" si="68"/>
        <v>50</v>
      </c>
      <c r="X72" s="49">
        <f t="shared" si="71"/>
        <v>0</v>
      </c>
      <c r="Y72" s="49">
        <f t="shared" si="72"/>
        <v>351.1</v>
      </c>
      <c r="Z72" s="49">
        <f t="shared" si="73"/>
        <v>351.1</v>
      </c>
      <c r="AA72" s="49">
        <f t="shared" si="74"/>
        <v>1053.3</v>
      </c>
      <c r="AB72" s="49">
        <f t="shared" si="69"/>
        <v>1755.5</v>
      </c>
      <c r="AC72" s="90"/>
      <c r="AD72" s="90"/>
      <c r="AE72" s="90"/>
      <c r="AF72" s="85">
        <v>10</v>
      </c>
      <c r="AG72" s="85"/>
      <c r="AH72" s="85"/>
      <c r="AI72" s="85"/>
      <c r="AJ72" s="85"/>
      <c r="AK72" s="85">
        <v>20</v>
      </c>
      <c r="AL72" s="85"/>
      <c r="AM72" s="85"/>
      <c r="AN72" s="85">
        <v>10</v>
      </c>
      <c r="AO72" s="52">
        <f t="shared" ref="AO72:AO91" si="100">SUM(AC72:AE72)</f>
        <v>0</v>
      </c>
      <c r="AP72" s="52">
        <f t="shared" ref="AP72:AP91" si="101">SUM(AF72:AH72)</f>
        <v>10</v>
      </c>
      <c r="AQ72" s="52">
        <f t="shared" ref="AQ72:AQ91" si="102">SUM(AI72:AK72)</f>
        <v>20</v>
      </c>
      <c r="AR72" s="52">
        <f t="shared" ref="AR72:AR91" si="103">SUM(AL72:AN72)</f>
        <v>10</v>
      </c>
      <c r="AS72" s="52">
        <f t="shared" ref="AS72:AS91" si="104">SUM(AO72:AR72)</f>
        <v>40</v>
      </c>
      <c r="AT72" s="53">
        <f t="shared" si="76"/>
        <v>0</v>
      </c>
      <c r="AU72" s="53">
        <f t="shared" si="77"/>
        <v>358.12200000000001</v>
      </c>
      <c r="AV72" s="53">
        <f t="shared" si="78"/>
        <v>716.24400000000003</v>
      </c>
      <c r="AW72" s="53">
        <f t="shared" si="79"/>
        <v>358.12200000000001</v>
      </c>
      <c r="AX72" s="53">
        <f t="shared" ref="AX72:AX91" si="105">SUM(AT72:AW72)</f>
        <v>1432.4880000000001</v>
      </c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33">
        <f t="shared" si="85"/>
        <v>0</v>
      </c>
      <c r="BL72" s="33">
        <f t="shared" si="86"/>
        <v>0</v>
      </c>
      <c r="BM72" s="33">
        <f t="shared" si="87"/>
        <v>0</v>
      </c>
      <c r="BN72" s="33">
        <f t="shared" si="88"/>
        <v>0</v>
      </c>
      <c r="BO72" s="33">
        <f t="shared" si="80"/>
        <v>0</v>
      </c>
      <c r="BP72" s="34">
        <f t="shared" si="81"/>
        <v>0</v>
      </c>
      <c r="BQ72" s="34">
        <f t="shared" si="82"/>
        <v>0</v>
      </c>
      <c r="BR72" s="34">
        <f t="shared" si="83"/>
        <v>0</v>
      </c>
      <c r="BS72" s="34">
        <f t="shared" si="84"/>
        <v>0</v>
      </c>
      <c r="BT72" s="34">
        <f t="shared" si="89"/>
        <v>0</v>
      </c>
      <c r="BU72" s="74">
        <f t="shared" si="90"/>
        <v>0</v>
      </c>
      <c r="BV72" s="74">
        <f t="shared" si="91"/>
        <v>-351.1</v>
      </c>
      <c r="BW72" s="74">
        <f t="shared" si="92"/>
        <v>-351.1</v>
      </c>
      <c r="BX72" s="74">
        <f t="shared" si="93"/>
        <v>-1053.3</v>
      </c>
      <c r="BY72" s="74">
        <f t="shared" si="94"/>
        <v>-1755.5</v>
      </c>
      <c r="BZ72" s="75">
        <f t="shared" si="95"/>
        <v>0</v>
      </c>
      <c r="CA72" s="75">
        <f t="shared" si="96"/>
        <v>-358.12200000000001</v>
      </c>
      <c r="CB72" s="75">
        <f t="shared" si="97"/>
        <v>-716.24400000000003</v>
      </c>
      <c r="CC72" s="75">
        <f t="shared" si="98"/>
        <v>-358.12200000000001</v>
      </c>
      <c r="CD72" s="75">
        <f t="shared" si="99"/>
        <v>-1432.4880000000001</v>
      </c>
      <c r="CE72" s="44">
        <v>35.11</v>
      </c>
      <c r="CF72" s="83">
        <v>35.81</v>
      </c>
      <c r="CG72" s="98">
        <v>20</v>
      </c>
      <c r="CH72" s="99">
        <f t="shared" si="75"/>
        <v>716.2</v>
      </c>
      <c r="CI72" s="46" t="s">
        <v>88</v>
      </c>
      <c r="CJ72" s="48"/>
    </row>
    <row r="73" spans="1:88" s="15" customFormat="1" ht="22.5">
      <c r="A73" s="35" t="s">
        <v>150</v>
      </c>
      <c r="B73" s="35" t="s">
        <v>151</v>
      </c>
      <c r="C73" s="35" t="s">
        <v>152</v>
      </c>
      <c r="D73" s="35" t="s">
        <v>79</v>
      </c>
      <c r="E73" s="3" t="s">
        <v>80</v>
      </c>
      <c r="F73" s="35" t="s">
        <v>3</v>
      </c>
      <c r="G73" s="31"/>
      <c r="H73" s="31"/>
      <c r="I73" s="31"/>
      <c r="J73" s="31"/>
      <c r="K73" s="31"/>
      <c r="L73" s="36">
        <v>400</v>
      </c>
      <c r="M73" s="31"/>
      <c r="N73" s="31"/>
      <c r="O73" s="31"/>
      <c r="P73" s="36">
        <v>400</v>
      </c>
      <c r="Q73" s="31"/>
      <c r="R73" s="31"/>
      <c r="S73" s="43">
        <f t="shared" si="70"/>
        <v>0</v>
      </c>
      <c r="T73" s="32">
        <f t="shared" si="65"/>
        <v>400</v>
      </c>
      <c r="U73" s="32">
        <f t="shared" si="66"/>
        <v>0</v>
      </c>
      <c r="V73" s="32">
        <f t="shared" si="67"/>
        <v>400</v>
      </c>
      <c r="W73" s="32">
        <f t="shared" si="68"/>
        <v>800</v>
      </c>
      <c r="X73" s="49">
        <f t="shared" si="71"/>
        <v>0</v>
      </c>
      <c r="Y73" s="49">
        <f t="shared" si="72"/>
        <v>4876</v>
      </c>
      <c r="Z73" s="49">
        <f t="shared" si="73"/>
        <v>0</v>
      </c>
      <c r="AA73" s="49">
        <f t="shared" si="74"/>
        <v>4876</v>
      </c>
      <c r="AB73" s="49">
        <f t="shared" si="69"/>
        <v>9752</v>
      </c>
      <c r="AC73" s="90"/>
      <c r="AD73" s="90"/>
      <c r="AE73" s="90"/>
      <c r="AF73" s="85"/>
      <c r="AG73" s="85">
        <v>400</v>
      </c>
      <c r="AH73" s="85"/>
      <c r="AI73" s="85"/>
      <c r="AJ73" s="85"/>
      <c r="AK73" s="85">
        <v>800</v>
      </c>
      <c r="AL73" s="85"/>
      <c r="AM73" s="85">
        <v>400</v>
      </c>
      <c r="AN73" s="85">
        <v>400</v>
      </c>
      <c r="AO73" s="52">
        <f t="shared" si="100"/>
        <v>0</v>
      </c>
      <c r="AP73" s="52">
        <f t="shared" si="101"/>
        <v>400</v>
      </c>
      <c r="AQ73" s="52">
        <f t="shared" si="102"/>
        <v>800</v>
      </c>
      <c r="AR73" s="52">
        <f t="shared" si="103"/>
        <v>800</v>
      </c>
      <c r="AS73" s="52">
        <f t="shared" si="104"/>
        <v>2000</v>
      </c>
      <c r="AT73" s="53">
        <f t="shared" si="76"/>
        <v>0</v>
      </c>
      <c r="AU73" s="53">
        <f t="shared" si="77"/>
        <v>4973.5200000000004</v>
      </c>
      <c r="AV73" s="53">
        <f t="shared" si="78"/>
        <v>9947.0400000000009</v>
      </c>
      <c r="AW73" s="53">
        <f t="shared" si="79"/>
        <v>9947.0400000000009</v>
      </c>
      <c r="AX73" s="53">
        <f t="shared" si="105"/>
        <v>24867.600000000002</v>
      </c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33">
        <f t="shared" si="85"/>
        <v>0</v>
      </c>
      <c r="BL73" s="33">
        <f t="shared" si="86"/>
        <v>0</v>
      </c>
      <c r="BM73" s="33">
        <f t="shared" si="87"/>
        <v>0</v>
      </c>
      <c r="BN73" s="33">
        <f t="shared" si="88"/>
        <v>0</v>
      </c>
      <c r="BO73" s="33">
        <f t="shared" si="80"/>
        <v>0</v>
      </c>
      <c r="BP73" s="34">
        <f t="shared" si="81"/>
        <v>0</v>
      </c>
      <c r="BQ73" s="34">
        <f t="shared" si="82"/>
        <v>0</v>
      </c>
      <c r="BR73" s="34">
        <f t="shared" si="83"/>
        <v>0</v>
      </c>
      <c r="BS73" s="34">
        <f t="shared" si="84"/>
        <v>0</v>
      </c>
      <c r="BT73" s="34">
        <f t="shared" si="89"/>
        <v>0</v>
      </c>
      <c r="BU73" s="74">
        <f t="shared" si="90"/>
        <v>0</v>
      </c>
      <c r="BV73" s="74">
        <f t="shared" si="91"/>
        <v>-4876</v>
      </c>
      <c r="BW73" s="74">
        <f t="shared" si="92"/>
        <v>0</v>
      </c>
      <c r="BX73" s="74">
        <f t="shared" si="93"/>
        <v>-4876</v>
      </c>
      <c r="BY73" s="74">
        <f t="shared" si="94"/>
        <v>-9752</v>
      </c>
      <c r="BZ73" s="75">
        <f t="shared" si="95"/>
        <v>0</v>
      </c>
      <c r="CA73" s="75">
        <f t="shared" si="96"/>
        <v>-4973.5200000000004</v>
      </c>
      <c r="CB73" s="75">
        <f t="shared" si="97"/>
        <v>-9947.0400000000009</v>
      </c>
      <c r="CC73" s="75">
        <f t="shared" si="98"/>
        <v>-9947.0400000000009</v>
      </c>
      <c r="CD73" s="75">
        <f t="shared" si="99"/>
        <v>-24867.600000000002</v>
      </c>
      <c r="CE73" s="44">
        <v>12.19</v>
      </c>
      <c r="CF73" s="83">
        <v>12.68</v>
      </c>
      <c r="CG73" s="100">
        <v>2535</v>
      </c>
      <c r="CH73" s="99">
        <f t="shared" si="75"/>
        <v>32143.8</v>
      </c>
      <c r="CI73" s="46" t="s">
        <v>88</v>
      </c>
      <c r="CJ73" s="48"/>
    </row>
    <row r="74" spans="1:88" s="15" customFormat="1" ht="22.5">
      <c r="A74" s="35" t="s">
        <v>150</v>
      </c>
      <c r="B74" s="35" t="s">
        <v>151</v>
      </c>
      <c r="C74" s="35" t="s">
        <v>152</v>
      </c>
      <c r="D74" s="35" t="s">
        <v>98</v>
      </c>
      <c r="E74" s="35" t="s">
        <v>201</v>
      </c>
      <c r="F74" s="35" t="s">
        <v>3</v>
      </c>
      <c r="G74" s="31"/>
      <c r="H74" s="31"/>
      <c r="I74" s="31"/>
      <c r="J74" s="31"/>
      <c r="K74" s="31"/>
      <c r="L74" s="36">
        <v>25</v>
      </c>
      <c r="M74" s="36">
        <v>50</v>
      </c>
      <c r="N74" s="31"/>
      <c r="O74" s="31"/>
      <c r="P74" s="31"/>
      <c r="Q74" s="31"/>
      <c r="R74" s="31"/>
      <c r="S74" s="43">
        <f t="shared" si="70"/>
        <v>0</v>
      </c>
      <c r="T74" s="32">
        <f t="shared" si="65"/>
        <v>25</v>
      </c>
      <c r="U74" s="32">
        <f t="shared" si="66"/>
        <v>50</v>
      </c>
      <c r="V74" s="32">
        <f t="shared" si="67"/>
        <v>0</v>
      </c>
      <c r="W74" s="32">
        <f t="shared" si="68"/>
        <v>75</v>
      </c>
      <c r="X74" s="49">
        <f t="shared" si="71"/>
        <v>0</v>
      </c>
      <c r="Y74" s="49">
        <f t="shared" si="72"/>
        <v>353.75</v>
      </c>
      <c r="Z74" s="49">
        <f t="shared" si="73"/>
        <v>707.5</v>
      </c>
      <c r="AA74" s="49">
        <f t="shared" si="74"/>
        <v>0</v>
      </c>
      <c r="AB74" s="49">
        <f t="shared" si="69"/>
        <v>1061.25</v>
      </c>
      <c r="AC74" s="90">
        <v>50</v>
      </c>
      <c r="AD74" s="90"/>
      <c r="AE74" s="90"/>
      <c r="AF74" s="85"/>
      <c r="AG74" s="85">
        <v>50</v>
      </c>
      <c r="AH74" s="85"/>
      <c r="AI74" s="85">
        <v>75</v>
      </c>
      <c r="AJ74" s="85">
        <v>0</v>
      </c>
      <c r="AK74" s="85"/>
      <c r="AL74" s="85"/>
      <c r="AM74" s="85"/>
      <c r="AN74" s="85">
        <v>25</v>
      </c>
      <c r="AO74" s="52">
        <f t="shared" si="100"/>
        <v>50</v>
      </c>
      <c r="AP74" s="52">
        <f t="shared" si="101"/>
        <v>50</v>
      </c>
      <c r="AQ74" s="52">
        <f t="shared" si="102"/>
        <v>75</v>
      </c>
      <c r="AR74" s="52">
        <f t="shared" si="103"/>
        <v>25</v>
      </c>
      <c r="AS74" s="52">
        <f t="shared" si="104"/>
        <v>200</v>
      </c>
      <c r="AT74" s="53">
        <f t="shared" si="76"/>
        <v>721.65</v>
      </c>
      <c r="AU74" s="53">
        <f t="shared" si="77"/>
        <v>721.65</v>
      </c>
      <c r="AV74" s="53">
        <f t="shared" si="78"/>
        <v>1082.4749999999999</v>
      </c>
      <c r="AW74" s="53">
        <f t="shared" si="79"/>
        <v>360.82499999999999</v>
      </c>
      <c r="AX74" s="53">
        <f t="shared" si="105"/>
        <v>2886.5999999999995</v>
      </c>
      <c r="AY74" s="54">
        <v>50</v>
      </c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33">
        <f t="shared" si="85"/>
        <v>50</v>
      </c>
      <c r="BL74" s="33">
        <f t="shared" si="86"/>
        <v>0</v>
      </c>
      <c r="BM74" s="33">
        <f t="shared" si="87"/>
        <v>0</v>
      </c>
      <c r="BN74" s="33">
        <f t="shared" si="88"/>
        <v>0</v>
      </c>
      <c r="BO74" s="33">
        <f t="shared" si="80"/>
        <v>50</v>
      </c>
      <c r="BP74" s="34">
        <f t="shared" si="81"/>
        <v>922.00000000000011</v>
      </c>
      <c r="BQ74" s="34">
        <f t="shared" si="82"/>
        <v>0</v>
      </c>
      <c r="BR74" s="34">
        <f t="shared" si="83"/>
        <v>0</v>
      </c>
      <c r="BS74" s="34">
        <f t="shared" si="84"/>
        <v>0</v>
      </c>
      <c r="BT74" s="34">
        <f t="shared" si="89"/>
        <v>922.00000000000011</v>
      </c>
      <c r="BU74" s="74">
        <f t="shared" si="90"/>
        <v>922.00000000000011</v>
      </c>
      <c r="BV74" s="74">
        <f t="shared" si="91"/>
        <v>-353.75</v>
      </c>
      <c r="BW74" s="74">
        <f t="shared" si="92"/>
        <v>-707.5</v>
      </c>
      <c r="BX74" s="74">
        <f t="shared" si="93"/>
        <v>0</v>
      </c>
      <c r="BY74" s="74">
        <f t="shared" si="94"/>
        <v>-139.24999999999989</v>
      </c>
      <c r="BZ74" s="75">
        <f t="shared" si="95"/>
        <v>200.35000000000014</v>
      </c>
      <c r="CA74" s="75">
        <f t="shared" si="96"/>
        <v>-721.65</v>
      </c>
      <c r="CB74" s="75">
        <f t="shared" si="97"/>
        <v>-1082.4749999999999</v>
      </c>
      <c r="CC74" s="75">
        <f t="shared" si="98"/>
        <v>-360.82499999999999</v>
      </c>
      <c r="CD74" s="75">
        <f t="shared" si="99"/>
        <v>-1964.5999999999997</v>
      </c>
      <c r="CE74" s="44">
        <v>14.15</v>
      </c>
      <c r="CF74" s="83">
        <v>18.440000000000001</v>
      </c>
      <c r="CG74" s="98">
        <v>125</v>
      </c>
      <c r="CH74" s="99">
        <f t="shared" si="75"/>
        <v>2305</v>
      </c>
      <c r="CI74" s="46" t="s">
        <v>88</v>
      </c>
      <c r="CJ74" s="48"/>
    </row>
    <row r="75" spans="1:88" s="15" customFormat="1" ht="22.5">
      <c r="A75" s="35" t="s">
        <v>150</v>
      </c>
      <c r="B75" s="35" t="s">
        <v>151</v>
      </c>
      <c r="C75" s="35" t="s">
        <v>152</v>
      </c>
      <c r="D75" s="35" t="s">
        <v>101</v>
      </c>
      <c r="E75" s="35" t="s">
        <v>108</v>
      </c>
      <c r="F75" s="35" t="s">
        <v>3</v>
      </c>
      <c r="G75" s="31"/>
      <c r="H75" s="31"/>
      <c r="I75" s="36">
        <v>24</v>
      </c>
      <c r="J75" s="31"/>
      <c r="K75" s="31"/>
      <c r="L75" s="31"/>
      <c r="M75" s="36">
        <v>24</v>
      </c>
      <c r="N75" s="31"/>
      <c r="O75" s="31"/>
      <c r="P75" s="31"/>
      <c r="Q75" s="36"/>
      <c r="R75" s="31"/>
      <c r="S75" s="43">
        <f t="shared" si="70"/>
        <v>24</v>
      </c>
      <c r="T75" s="32">
        <f t="shared" si="65"/>
        <v>0</v>
      </c>
      <c r="U75" s="32">
        <f t="shared" si="66"/>
        <v>24</v>
      </c>
      <c r="V75" s="32">
        <f t="shared" si="67"/>
        <v>0</v>
      </c>
      <c r="W75" s="32">
        <f t="shared" si="68"/>
        <v>48</v>
      </c>
      <c r="X75" s="49">
        <f t="shared" si="71"/>
        <v>1236.48</v>
      </c>
      <c r="Y75" s="49">
        <f t="shared" si="72"/>
        <v>0</v>
      </c>
      <c r="Z75" s="49">
        <f t="shared" si="73"/>
        <v>1236.48</v>
      </c>
      <c r="AA75" s="49">
        <f t="shared" si="74"/>
        <v>0</v>
      </c>
      <c r="AB75" s="49">
        <f t="shared" si="69"/>
        <v>2472.96</v>
      </c>
      <c r="AC75" s="90"/>
      <c r="AD75" s="90"/>
      <c r="AE75" s="90"/>
      <c r="AF75" s="85"/>
      <c r="AG75" s="85"/>
      <c r="AH75" s="85"/>
      <c r="AI75" s="85"/>
      <c r="AJ75" s="85"/>
      <c r="AK75" s="85"/>
      <c r="AL75" s="85"/>
      <c r="AM75" s="85"/>
      <c r="AN75" s="85"/>
      <c r="AO75" s="52">
        <f t="shared" si="100"/>
        <v>0</v>
      </c>
      <c r="AP75" s="52">
        <f t="shared" si="101"/>
        <v>0</v>
      </c>
      <c r="AQ75" s="52">
        <f t="shared" si="102"/>
        <v>0</v>
      </c>
      <c r="AR75" s="52">
        <f t="shared" si="103"/>
        <v>0</v>
      </c>
      <c r="AS75" s="52">
        <f t="shared" si="104"/>
        <v>0</v>
      </c>
      <c r="AT75" s="53">
        <f t="shared" si="76"/>
        <v>0</v>
      </c>
      <c r="AU75" s="53">
        <f t="shared" si="77"/>
        <v>0</v>
      </c>
      <c r="AV75" s="53">
        <f t="shared" si="78"/>
        <v>0</v>
      </c>
      <c r="AW75" s="53">
        <f t="shared" si="79"/>
        <v>0</v>
      </c>
      <c r="AX75" s="53">
        <f t="shared" si="105"/>
        <v>0</v>
      </c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33">
        <f t="shared" si="85"/>
        <v>0</v>
      </c>
      <c r="BL75" s="33">
        <f t="shared" si="86"/>
        <v>0</v>
      </c>
      <c r="BM75" s="33">
        <f t="shared" si="87"/>
        <v>0</v>
      </c>
      <c r="BN75" s="33">
        <f t="shared" si="88"/>
        <v>0</v>
      </c>
      <c r="BO75" s="33">
        <f t="shared" si="80"/>
        <v>0</v>
      </c>
      <c r="BP75" s="34">
        <f t="shared" si="81"/>
        <v>0</v>
      </c>
      <c r="BQ75" s="34">
        <f t="shared" si="82"/>
        <v>0</v>
      </c>
      <c r="BR75" s="34">
        <f t="shared" si="83"/>
        <v>0</v>
      </c>
      <c r="BS75" s="34">
        <f t="shared" si="84"/>
        <v>0</v>
      </c>
      <c r="BT75" s="34">
        <f t="shared" si="89"/>
        <v>0</v>
      </c>
      <c r="BU75" s="74">
        <f t="shared" si="90"/>
        <v>-1236.48</v>
      </c>
      <c r="BV75" s="74">
        <f t="shared" si="91"/>
        <v>0</v>
      </c>
      <c r="BW75" s="74">
        <f t="shared" si="92"/>
        <v>-1236.48</v>
      </c>
      <c r="BX75" s="74">
        <f t="shared" si="93"/>
        <v>0</v>
      </c>
      <c r="BY75" s="74">
        <f t="shared" si="94"/>
        <v>-2472.96</v>
      </c>
      <c r="BZ75" s="75">
        <f t="shared" si="95"/>
        <v>0</v>
      </c>
      <c r="CA75" s="75">
        <f t="shared" si="96"/>
        <v>0</v>
      </c>
      <c r="CB75" s="75">
        <f t="shared" si="97"/>
        <v>0</v>
      </c>
      <c r="CC75" s="75">
        <f t="shared" si="98"/>
        <v>0</v>
      </c>
      <c r="CD75" s="75">
        <f t="shared" si="99"/>
        <v>0</v>
      </c>
      <c r="CE75" s="44">
        <v>51.52</v>
      </c>
      <c r="CF75" s="83">
        <v>26.28</v>
      </c>
      <c r="CG75" s="98">
        <v>48</v>
      </c>
      <c r="CH75" s="99">
        <f t="shared" si="75"/>
        <v>1261.44</v>
      </c>
      <c r="CI75" s="46" t="s">
        <v>90</v>
      </c>
      <c r="CJ75" s="48"/>
    </row>
    <row r="76" spans="1:88" s="15" customFormat="1" ht="22.5">
      <c r="A76" s="35" t="s">
        <v>150</v>
      </c>
      <c r="B76" s="35" t="s">
        <v>151</v>
      </c>
      <c r="C76" s="35" t="s">
        <v>152</v>
      </c>
      <c r="D76" s="35" t="s">
        <v>99</v>
      </c>
      <c r="E76" s="35" t="s">
        <v>142</v>
      </c>
      <c r="F76" s="35" t="s">
        <v>3</v>
      </c>
      <c r="G76" s="31"/>
      <c r="H76" s="31"/>
      <c r="I76" s="31"/>
      <c r="J76" s="31"/>
      <c r="K76" s="36">
        <v>25</v>
      </c>
      <c r="L76" s="36">
        <v>25</v>
      </c>
      <c r="M76" s="31"/>
      <c r="N76" s="31"/>
      <c r="O76" s="31"/>
      <c r="P76" s="36">
        <v>75</v>
      </c>
      <c r="Q76" s="36">
        <v>25</v>
      </c>
      <c r="R76" s="31"/>
      <c r="S76" s="43">
        <f t="shared" si="70"/>
        <v>0</v>
      </c>
      <c r="T76" s="32">
        <f t="shared" si="65"/>
        <v>50</v>
      </c>
      <c r="U76" s="32">
        <f t="shared" si="66"/>
        <v>0</v>
      </c>
      <c r="V76" s="32">
        <f t="shared" si="67"/>
        <v>100</v>
      </c>
      <c r="W76" s="32">
        <f t="shared" si="68"/>
        <v>150</v>
      </c>
      <c r="X76" s="49">
        <f t="shared" si="71"/>
        <v>0</v>
      </c>
      <c r="Y76" s="49">
        <f t="shared" si="72"/>
        <v>613.5</v>
      </c>
      <c r="Z76" s="49">
        <f t="shared" si="73"/>
        <v>0</v>
      </c>
      <c r="AA76" s="49">
        <f t="shared" si="74"/>
        <v>1227</v>
      </c>
      <c r="AB76" s="49">
        <f t="shared" si="69"/>
        <v>1840.5</v>
      </c>
      <c r="AC76" s="91">
        <v>125</v>
      </c>
      <c r="AD76" s="90"/>
      <c r="AE76" s="90"/>
      <c r="AF76" s="85"/>
      <c r="AG76" s="85">
        <v>25</v>
      </c>
      <c r="AH76" s="85"/>
      <c r="AI76" s="85">
        <v>25</v>
      </c>
      <c r="AJ76" s="85"/>
      <c r="AK76" s="85"/>
      <c r="AL76" s="85"/>
      <c r="AM76" s="85"/>
      <c r="AN76" s="85"/>
      <c r="AO76" s="52">
        <f t="shared" si="100"/>
        <v>125</v>
      </c>
      <c r="AP76" s="52">
        <f t="shared" si="101"/>
        <v>25</v>
      </c>
      <c r="AQ76" s="52">
        <f t="shared" si="102"/>
        <v>25</v>
      </c>
      <c r="AR76" s="52">
        <f t="shared" si="103"/>
        <v>0</v>
      </c>
      <c r="AS76" s="52">
        <f t="shared" si="104"/>
        <v>175</v>
      </c>
      <c r="AT76" s="53">
        <f t="shared" si="76"/>
        <v>1564.425</v>
      </c>
      <c r="AU76" s="53">
        <f t="shared" si="77"/>
        <v>312.88499999999999</v>
      </c>
      <c r="AV76" s="53">
        <f t="shared" si="78"/>
        <v>312.88499999999999</v>
      </c>
      <c r="AW76" s="53">
        <f t="shared" si="79"/>
        <v>0</v>
      </c>
      <c r="AX76" s="53">
        <f t="shared" si="105"/>
        <v>2190.1949999999997</v>
      </c>
      <c r="AY76" s="54">
        <v>125</v>
      </c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33">
        <f t="shared" si="85"/>
        <v>125</v>
      </c>
      <c r="BL76" s="33">
        <f t="shared" si="86"/>
        <v>0</v>
      </c>
      <c r="BM76" s="33">
        <f t="shared" si="87"/>
        <v>0</v>
      </c>
      <c r="BN76" s="33">
        <f t="shared" si="88"/>
        <v>0</v>
      </c>
      <c r="BO76" s="33">
        <f t="shared" si="80"/>
        <v>125</v>
      </c>
      <c r="BP76" s="34">
        <f t="shared" si="81"/>
        <v>1565</v>
      </c>
      <c r="BQ76" s="34">
        <f t="shared" si="82"/>
        <v>0</v>
      </c>
      <c r="BR76" s="34">
        <f t="shared" si="83"/>
        <v>0</v>
      </c>
      <c r="BS76" s="34">
        <f t="shared" si="84"/>
        <v>0</v>
      </c>
      <c r="BT76" s="34">
        <f t="shared" si="89"/>
        <v>1565</v>
      </c>
      <c r="BU76" s="74">
        <f t="shared" si="90"/>
        <v>1565</v>
      </c>
      <c r="BV76" s="74">
        <f t="shared" si="91"/>
        <v>-613.5</v>
      </c>
      <c r="BW76" s="74">
        <f t="shared" si="92"/>
        <v>0</v>
      </c>
      <c r="BX76" s="74">
        <f t="shared" si="93"/>
        <v>-1227</v>
      </c>
      <c r="BY76" s="74">
        <f t="shared" si="94"/>
        <v>-275.5</v>
      </c>
      <c r="BZ76" s="75">
        <f t="shared" si="95"/>
        <v>0.57500000000004547</v>
      </c>
      <c r="CA76" s="75">
        <f t="shared" si="96"/>
        <v>-312.88499999999999</v>
      </c>
      <c r="CB76" s="75">
        <f t="shared" si="97"/>
        <v>-312.88499999999999</v>
      </c>
      <c r="CC76" s="75">
        <f t="shared" si="98"/>
        <v>0</v>
      </c>
      <c r="CD76" s="75">
        <f t="shared" si="99"/>
        <v>-625.19499999999994</v>
      </c>
      <c r="CE76" s="44">
        <v>12.27</v>
      </c>
      <c r="CF76" s="83">
        <v>12.52</v>
      </c>
      <c r="CG76" s="98">
        <v>75</v>
      </c>
      <c r="CH76" s="99">
        <f t="shared" si="75"/>
        <v>939</v>
      </c>
      <c r="CI76" s="46" t="s">
        <v>88</v>
      </c>
      <c r="CJ76" s="48"/>
    </row>
    <row r="77" spans="1:88" s="15" customFormat="1" ht="22.5">
      <c r="A77" s="35" t="s">
        <v>150</v>
      </c>
      <c r="B77" s="35" t="s">
        <v>151</v>
      </c>
      <c r="C77" s="35" t="s">
        <v>152</v>
      </c>
      <c r="D77" s="35" t="s">
        <v>92</v>
      </c>
      <c r="E77" s="3" t="s">
        <v>105</v>
      </c>
      <c r="F77" s="35" t="s">
        <v>14</v>
      </c>
      <c r="G77" s="31"/>
      <c r="H77" s="31"/>
      <c r="I77" s="31"/>
      <c r="J77" s="36">
        <v>10</v>
      </c>
      <c r="K77" s="31"/>
      <c r="L77" s="31"/>
      <c r="M77" s="36">
        <v>25</v>
      </c>
      <c r="N77" s="31"/>
      <c r="O77" s="31"/>
      <c r="P77" s="31"/>
      <c r="Q77" s="31"/>
      <c r="R77" s="36">
        <v>20</v>
      </c>
      <c r="S77" s="43">
        <f t="shared" si="70"/>
        <v>0</v>
      </c>
      <c r="T77" s="32">
        <f t="shared" si="65"/>
        <v>10</v>
      </c>
      <c r="U77" s="32">
        <f t="shared" si="66"/>
        <v>25</v>
      </c>
      <c r="V77" s="32">
        <f t="shared" si="67"/>
        <v>20</v>
      </c>
      <c r="W77" s="32">
        <f t="shared" si="68"/>
        <v>55</v>
      </c>
      <c r="X77" s="49">
        <f t="shared" si="71"/>
        <v>0</v>
      </c>
      <c r="Y77" s="49">
        <f t="shared" si="72"/>
        <v>1066.8000000000002</v>
      </c>
      <c r="Z77" s="49">
        <f t="shared" si="73"/>
        <v>2667</v>
      </c>
      <c r="AA77" s="49">
        <f t="shared" si="74"/>
        <v>2133.6000000000004</v>
      </c>
      <c r="AB77" s="49">
        <f t="shared" si="69"/>
        <v>5867.4000000000005</v>
      </c>
      <c r="AC77" s="90"/>
      <c r="AD77" s="90"/>
      <c r="AE77" s="90"/>
      <c r="AF77" s="85"/>
      <c r="AG77" s="85">
        <v>20</v>
      </c>
      <c r="AH77" s="85"/>
      <c r="AI77" s="85"/>
      <c r="AJ77" s="85"/>
      <c r="AK77" s="85">
        <v>10</v>
      </c>
      <c r="AL77" s="85"/>
      <c r="AM77" s="85"/>
      <c r="AN77" s="85">
        <v>20</v>
      </c>
      <c r="AO77" s="52">
        <f t="shared" si="100"/>
        <v>0</v>
      </c>
      <c r="AP77" s="52">
        <f t="shared" si="101"/>
        <v>20</v>
      </c>
      <c r="AQ77" s="52">
        <f t="shared" si="102"/>
        <v>10</v>
      </c>
      <c r="AR77" s="52">
        <f t="shared" si="103"/>
        <v>20</v>
      </c>
      <c r="AS77" s="52">
        <f t="shared" si="104"/>
        <v>50</v>
      </c>
      <c r="AT77" s="53">
        <f t="shared" si="76"/>
        <v>0</v>
      </c>
      <c r="AU77" s="53">
        <f t="shared" si="77"/>
        <v>2176.2720000000004</v>
      </c>
      <c r="AV77" s="53">
        <f t="shared" si="78"/>
        <v>1088.1360000000002</v>
      </c>
      <c r="AW77" s="53">
        <f t="shared" si="79"/>
        <v>2176.2720000000004</v>
      </c>
      <c r="AX77" s="53">
        <f t="shared" si="105"/>
        <v>5440.68</v>
      </c>
      <c r="AY77" s="54">
        <v>5</v>
      </c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33">
        <f t="shared" si="85"/>
        <v>5</v>
      </c>
      <c r="BL77" s="33">
        <f t="shared" si="86"/>
        <v>0</v>
      </c>
      <c r="BM77" s="33">
        <f t="shared" si="87"/>
        <v>0</v>
      </c>
      <c r="BN77" s="33">
        <f t="shared" si="88"/>
        <v>0</v>
      </c>
      <c r="BO77" s="33">
        <f t="shared" si="80"/>
        <v>5</v>
      </c>
      <c r="BP77" s="34">
        <f t="shared" si="81"/>
        <v>544.04999999999995</v>
      </c>
      <c r="BQ77" s="34">
        <f t="shared" si="82"/>
        <v>0</v>
      </c>
      <c r="BR77" s="34">
        <f t="shared" si="83"/>
        <v>0</v>
      </c>
      <c r="BS77" s="34">
        <f t="shared" si="84"/>
        <v>0</v>
      </c>
      <c r="BT77" s="34">
        <f t="shared" si="89"/>
        <v>544.04999999999995</v>
      </c>
      <c r="BU77" s="74">
        <f t="shared" si="90"/>
        <v>544.04999999999995</v>
      </c>
      <c r="BV77" s="74">
        <f t="shared" si="91"/>
        <v>-1066.8000000000002</v>
      </c>
      <c r="BW77" s="74">
        <f t="shared" si="92"/>
        <v>-2667</v>
      </c>
      <c r="BX77" s="74">
        <f t="shared" si="93"/>
        <v>-2133.6000000000004</v>
      </c>
      <c r="BY77" s="74">
        <f t="shared" si="94"/>
        <v>-5323.35</v>
      </c>
      <c r="BZ77" s="75">
        <f t="shared" si="95"/>
        <v>544.04999999999995</v>
      </c>
      <c r="CA77" s="75">
        <f t="shared" si="96"/>
        <v>-2176.2720000000004</v>
      </c>
      <c r="CB77" s="75">
        <f t="shared" si="97"/>
        <v>-1088.1360000000002</v>
      </c>
      <c r="CC77" s="75">
        <f t="shared" si="98"/>
        <v>-2176.2720000000004</v>
      </c>
      <c r="CD77" s="75">
        <f t="shared" si="99"/>
        <v>-4896.630000000001</v>
      </c>
      <c r="CE77" s="44">
        <v>106.68</v>
      </c>
      <c r="CF77" s="83">
        <v>108.81</v>
      </c>
      <c r="CG77" s="100">
        <v>65</v>
      </c>
      <c r="CH77" s="99">
        <f t="shared" si="75"/>
        <v>7072.6500000000005</v>
      </c>
      <c r="CI77" s="46" t="s">
        <v>88</v>
      </c>
      <c r="CJ77" s="48"/>
    </row>
    <row r="78" spans="1:88" s="15" customFormat="1" ht="22.5">
      <c r="A78" s="56" t="s">
        <v>150</v>
      </c>
      <c r="B78" s="56" t="s">
        <v>151</v>
      </c>
      <c r="C78" s="56" t="s">
        <v>152</v>
      </c>
      <c r="D78" s="58" t="s">
        <v>202</v>
      </c>
      <c r="E78" s="59" t="s">
        <v>203</v>
      </c>
      <c r="F78" s="56" t="s">
        <v>3</v>
      </c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43">
        <f t="shared" si="70"/>
        <v>0</v>
      </c>
      <c r="T78" s="32">
        <f t="shared" si="65"/>
        <v>0</v>
      </c>
      <c r="U78" s="32">
        <f t="shared" si="66"/>
        <v>0</v>
      </c>
      <c r="V78" s="32">
        <f t="shared" si="67"/>
        <v>0</v>
      </c>
      <c r="W78" s="32">
        <f t="shared" si="68"/>
        <v>0</v>
      </c>
      <c r="X78" s="49">
        <f t="shared" si="71"/>
        <v>0</v>
      </c>
      <c r="Y78" s="49">
        <f t="shared" si="72"/>
        <v>0</v>
      </c>
      <c r="Z78" s="49">
        <f t="shared" si="73"/>
        <v>0</v>
      </c>
      <c r="AA78" s="49">
        <f t="shared" si="74"/>
        <v>0</v>
      </c>
      <c r="AB78" s="49">
        <f t="shared" si="69"/>
        <v>0</v>
      </c>
      <c r="AC78" s="91">
        <v>80</v>
      </c>
      <c r="AD78" s="90"/>
      <c r="AE78" s="90"/>
      <c r="AF78" s="85"/>
      <c r="AG78" s="85"/>
      <c r="AH78" s="85"/>
      <c r="AI78" s="85"/>
      <c r="AJ78" s="85"/>
      <c r="AK78" s="85"/>
      <c r="AL78" s="85"/>
      <c r="AM78" s="85"/>
      <c r="AN78" s="85">
        <v>20</v>
      </c>
      <c r="AO78" s="52">
        <f t="shared" si="100"/>
        <v>80</v>
      </c>
      <c r="AP78" s="52">
        <f t="shared" si="101"/>
        <v>0</v>
      </c>
      <c r="AQ78" s="52">
        <f t="shared" si="102"/>
        <v>0</v>
      </c>
      <c r="AR78" s="52">
        <f t="shared" si="103"/>
        <v>20</v>
      </c>
      <c r="AS78" s="52">
        <f t="shared" si="104"/>
        <v>100</v>
      </c>
      <c r="AT78" s="53">
        <f t="shared" si="76"/>
        <v>1677.6959999999999</v>
      </c>
      <c r="AU78" s="53">
        <f t="shared" si="77"/>
        <v>0</v>
      </c>
      <c r="AV78" s="53">
        <f t="shared" si="78"/>
        <v>0</v>
      </c>
      <c r="AW78" s="53">
        <f t="shared" si="79"/>
        <v>419.42399999999998</v>
      </c>
      <c r="AX78" s="53">
        <f t="shared" si="105"/>
        <v>2097.12</v>
      </c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33">
        <f t="shared" si="85"/>
        <v>0</v>
      </c>
      <c r="BL78" s="33">
        <f t="shared" si="86"/>
        <v>0</v>
      </c>
      <c r="BM78" s="33">
        <f t="shared" si="87"/>
        <v>0</v>
      </c>
      <c r="BN78" s="33">
        <f t="shared" si="88"/>
        <v>0</v>
      </c>
      <c r="BO78" s="33">
        <f t="shared" si="80"/>
        <v>0</v>
      </c>
      <c r="BP78" s="34">
        <f t="shared" si="81"/>
        <v>0</v>
      </c>
      <c r="BQ78" s="34">
        <f t="shared" si="82"/>
        <v>0</v>
      </c>
      <c r="BR78" s="34">
        <f t="shared" si="83"/>
        <v>0</v>
      </c>
      <c r="BS78" s="34">
        <f t="shared" si="84"/>
        <v>0</v>
      </c>
      <c r="BT78" s="34">
        <f t="shared" si="89"/>
        <v>0</v>
      </c>
      <c r="BU78" s="74">
        <f t="shared" si="90"/>
        <v>0</v>
      </c>
      <c r="BV78" s="74">
        <f t="shared" si="91"/>
        <v>0</v>
      </c>
      <c r="BW78" s="74">
        <f t="shared" si="92"/>
        <v>0</v>
      </c>
      <c r="BX78" s="74">
        <f t="shared" si="93"/>
        <v>0</v>
      </c>
      <c r="BY78" s="74">
        <f t="shared" si="94"/>
        <v>0</v>
      </c>
      <c r="BZ78" s="75">
        <f t="shared" si="95"/>
        <v>-1677.6959999999999</v>
      </c>
      <c r="CA78" s="75">
        <f t="shared" si="96"/>
        <v>0</v>
      </c>
      <c r="CB78" s="75">
        <f t="shared" si="97"/>
        <v>0</v>
      </c>
      <c r="CC78" s="75">
        <f t="shared" si="98"/>
        <v>-419.42399999999998</v>
      </c>
      <c r="CD78" s="75">
        <f t="shared" si="99"/>
        <v>-2097.12</v>
      </c>
      <c r="CE78" s="44">
        <v>20.56</v>
      </c>
      <c r="CF78" s="83">
        <v>14.48</v>
      </c>
      <c r="CG78" s="98">
        <v>50</v>
      </c>
      <c r="CH78" s="99">
        <f t="shared" si="75"/>
        <v>724</v>
      </c>
      <c r="CI78" s="55"/>
      <c r="CJ78" s="48"/>
    </row>
    <row r="79" spans="1:88" s="15" customFormat="1" ht="22.5">
      <c r="A79" s="56" t="s">
        <v>150</v>
      </c>
      <c r="B79" s="56" t="s">
        <v>151</v>
      </c>
      <c r="C79" s="56" t="s">
        <v>152</v>
      </c>
      <c r="D79" s="56" t="s">
        <v>97</v>
      </c>
      <c r="E79" s="56" t="s">
        <v>204</v>
      </c>
      <c r="F79" s="56" t="s">
        <v>3</v>
      </c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43">
        <f t="shared" si="70"/>
        <v>0</v>
      </c>
      <c r="T79" s="32">
        <f t="shared" si="65"/>
        <v>0</v>
      </c>
      <c r="U79" s="32">
        <f t="shared" si="66"/>
        <v>0</v>
      </c>
      <c r="V79" s="32">
        <f t="shared" si="67"/>
        <v>0</v>
      </c>
      <c r="W79" s="32">
        <f t="shared" si="68"/>
        <v>0</v>
      </c>
      <c r="X79" s="49">
        <f t="shared" si="71"/>
        <v>0</v>
      </c>
      <c r="Y79" s="49">
        <f t="shared" si="72"/>
        <v>0</v>
      </c>
      <c r="Z79" s="49">
        <f t="shared" si="73"/>
        <v>0</v>
      </c>
      <c r="AA79" s="49">
        <f t="shared" si="74"/>
        <v>0</v>
      </c>
      <c r="AB79" s="49">
        <f t="shared" si="69"/>
        <v>0</v>
      </c>
      <c r="AC79" s="90"/>
      <c r="AD79" s="90"/>
      <c r="AE79" s="90"/>
      <c r="AF79" s="85"/>
      <c r="AG79" s="85">
        <v>48</v>
      </c>
      <c r="AH79" s="85"/>
      <c r="AI79" s="85"/>
      <c r="AJ79" s="85"/>
      <c r="AK79" s="85"/>
      <c r="AL79" s="85"/>
      <c r="AM79" s="85"/>
      <c r="AN79" s="85">
        <v>24</v>
      </c>
      <c r="AO79" s="52">
        <f t="shared" si="100"/>
        <v>0</v>
      </c>
      <c r="AP79" s="52">
        <f t="shared" si="101"/>
        <v>48</v>
      </c>
      <c r="AQ79" s="52">
        <f t="shared" si="102"/>
        <v>0</v>
      </c>
      <c r="AR79" s="52">
        <f t="shared" si="103"/>
        <v>24</v>
      </c>
      <c r="AS79" s="52">
        <f t="shared" si="104"/>
        <v>72</v>
      </c>
      <c r="AT79" s="53">
        <f t="shared" si="76"/>
        <v>0</v>
      </c>
      <c r="AU79" s="53">
        <f t="shared" si="77"/>
        <v>1571.6160000000002</v>
      </c>
      <c r="AV79" s="53">
        <f t="shared" si="78"/>
        <v>0</v>
      </c>
      <c r="AW79" s="53">
        <f t="shared" si="79"/>
        <v>785.80800000000011</v>
      </c>
      <c r="AX79" s="53">
        <f t="shared" si="105"/>
        <v>2357.4240000000004</v>
      </c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33">
        <f t="shared" si="85"/>
        <v>0</v>
      </c>
      <c r="BL79" s="33">
        <f t="shared" si="86"/>
        <v>0</v>
      </c>
      <c r="BM79" s="33">
        <f t="shared" si="87"/>
        <v>0</v>
      </c>
      <c r="BN79" s="33">
        <f t="shared" si="88"/>
        <v>0</v>
      </c>
      <c r="BO79" s="33">
        <f t="shared" si="80"/>
        <v>0</v>
      </c>
      <c r="BP79" s="34">
        <f t="shared" si="81"/>
        <v>0</v>
      </c>
      <c r="BQ79" s="34">
        <f t="shared" si="82"/>
        <v>0</v>
      </c>
      <c r="BR79" s="34">
        <f t="shared" si="83"/>
        <v>0</v>
      </c>
      <c r="BS79" s="34">
        <f t="shared" si="84"/>
        <v>0</v>
      </c>
      <c r="BT79" s="34">
        <f t="shared" si="89"/>
        <v>0</v>
      </c>
      <c r="BU79" s="74">
        <f t="shared" si="90"/>
        <v>0</v>
      </c>
      <c r="BV79" s="74">
        <f t="shared" si="91"/>
        <v>0</v>
      </c>
      <c r="BW79" s="74">
        <f t="shared" si="92"/>
        <v>0</v>
      </c>
      <c r="BX79" s="74">
        <f t="shared" si="93"/>
        <v>0</v>
      </c>
      <c r="BY79" s="74">
        <f t="shared" si="94"/>
        <v>0</v>
      </c>
      <c r="BZ79" s="75">
        <f t="shared" si="95"/>
        <v>0</v>
      </c>
      <c r="CA79" s="75">
        <f t="shared" si="96"/>
        <v>-1571.6160000000002</v>
      </c>
      <c r="CB79" s="75">
        <f t="shared" si="97"/>
        <v>0</v>
      </c>
      <c r="CC79" s="75">
        <f t="shared" si="98"/>
        <v>-785.80800000000011</v>
      </c>
      <c r="CD79" s="75">
        <f t="shared" si="99"/>
        <v>-2357.4240000000004</v>
      </c>
      <c r="CE79" s="50">
        <v>32.1</v>
      </c>
      <c r="CF79" s="83">
        <v>33.06</v>
      </c>
      <c r="CG79" s="98">
        <v>24</v>
      </c>
      <c r="CH79" s="99">
        <f t="shared" si="75"/>
        <v>793.44</v>
      </c>
      <c r="CI79" s="51"/>
      <c r="CJ79" s="48"/>
    </row>
    <row r="80" spans="1:88" s="15" customFormat="1" ht="22.5">
      <c r="A80" s="56" t="s">
        <v>150</v>
      </c>
      <c r="B80" s="56" t="s">
        <v>151</v>
      </c>
      <c r="C80" s="56" t="s">
        <v>152</v>
      </c>
      <c r="D80" s="56" t="s">
        <v>100</v>
      </c>
      <c r="E80" s="56" t="s">
        <v>104</v>
      </c>
      <c r="F80" s="56" t="s">
        <v>3</v>
      </c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43">
        <f t="shared" si="70"/>
        <v>0</v>
      </c>
      <c r="T80" s="32">
        <f t="shared" si="65"/>
        <v>0</v>
      </c>
      <c r="U80" s="32">
        <f t="shared" si="66"/>
        <v>0</v>
      </c>
      <c r="V80" s="32">
        <f t="shared" si="67"/>
        <v>0</v>
      </c>
      <c r="W80" s="32">
        <f t="shared" si="68"/>
        <v>0</v>
      </c>
      <c r="X80" s="49">
        <f t="shared" si="71"/>
        <v>0</v>
      </c>
      <c r="Y80" s="49">
        <f t="shared" si="72"/>
        <v>0</v>
      </c>
      <c r="Z80" s="49">
        <f t="shared" si="73"/>
        <v>0</v>
      </c>
      <c r="AA80" s="49">
        <f t="shared" si="74"/>
        <v>0</v>
      </c>
      <c r="AB80" s="49">
        <f t="shared" si="69"/>
        <v>0</v>
      </c>
      <c r="AC80" s="90"/>
      <c r="AD80" s="90"/>
      <c r="AE80" s="90"/>
      <c r="AF80" s="85"/>
      <c r="AG80" s="85"/>
      <c r="AH80" s="85"/>
      <c r="AI80" s="85">
        <v>25</v>
      </c>
      <c r="AJ80" s="85"/>
      <c r="AK80" s="85"/>
      <c r="AL80" s="85"/>
      <c r="AM80" s="85"/>
      <c r="AN80" s="85"/>
      <c r="AO80" s="52">
        <f t="shared" si="100"/>
        <v>0</v>
      </c>
      <c r="AP80" s="52">
        <f t="shared" si="101"/>
        <v>0</v>
      </c>
      <c r="AQ80" s="52">
        <f t="shared" si="102"/>
        <v>25</v>
      </c>
      <c r="AR80" s="52">
        <f t="shared" si="103"/>
        <v>0</v>
      </c>
      <c r="AS80" s="52">
        <f t="shared" si="104"/>
        <v>25</v>
      </c>
      <c r="AT80" s="53">
        <f t="shared" si="76"/>
        <v>0</v>
      </c>
      <c r="AU80" s="53">
        <f t="shared" si="77"/>
        <v>0</v>
      </c>
      <c r="AV80" s="53">
        <f t="shared" si="78"/>
        <v>461.03999999999996</v>
      </c>
      <c r="AW80" s="53">
        <f t="shared" si="79"/>
        <v>0</v>
      </c>
      <c r="AX80" s="53">
        <f t="shared" si="105"/>
        <v>461.03999999999996</v>
      </c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33">
        <f t="shared" si="85"/>
        <v>0</v>
      </c>
      <c r="BL80" s="33">
        <f t="shared" si="86"/>
        <v>0</v>
      </c>
      <c r="BM80" s="33">
        <f t="shared" si="87"/>
        <v>0</v>
      </c>
      <c r="BN80" s="33">
        <f t="shared" si="88"/>
        <v>0</v>
      </c>
      <c r="BO80" s="33">
        <f t="shared" si="80"/>
        <v>0</v>
      </c>
      <c r="BP80" s="34">
        <f t="shared" si="81"/>
        <v>0</v>
      </c>
      <c r="BQ80" s="34">
        <f t="shared" si="82"/>
        <v>0</v>
      </c>
      <c r="BR80" s="34">
        <f t="shared" si="83"/>
        <v>0</v>
      </c>
      <c r="BS80" s="34">
        <f t="shared" si="84"/>
        <v>0</v>
      </c>
      <c r="BT80" s="34">
        <f t="shared" si="89"/>
        <v>0</v>
      </c>
      <c r="BU80" s="74">
        <f t="shared" si="90"/>
        <v>0</v>
      </c>
      <c r="BV80" s="74">
        <f t="shared" si="91"/>
        <v>0</v>
      </c>
      <c r="BW80" s="74">
        <f t="shared" si="92"/>
        <v>0</v>
      </c>
      <c r="BX80" s="74">
        <f t="shared" si="93"/>
        <v>0</v>
      </c>
      <c r="BY80" s="74">
        <f t="shared" si="94"/>
        <v>0</v>
      </c>
      <c r="BZ80" s="75">
        <f t="shared" si="95"/>
        <v>0</v>
      </c>
      <c r="CA80" s="75">
        <f t="shared" si="96"/>
        <v>0</v>
      </c>
      <c r="CB80" s="75">
        <f t="shared" si="97"/>
        <v>-461.03999999999996</v>
      </c>
      <c r="CC80" s="75">
        <f t="shared" si="98"/>
        <v>0</v>
      </c>
      <c r="CD80" s="75">
        <f t="shared" si="99"/>
        <v>-461.03999999999996</v>
      </c>
      <c r="CE80" s="50">
        <v>18.079999999999998</v>
      </c>
      <c r="CF80" s="83">
        <v>18.440000000000001</v>
      </c>
      <c r="CG80" s="98">
        <v>25</v>
      </c>
      <c r="CH80" s="99">
        <f t="shared" si="75"/>
        <v>461.00000000000006</v>
      </c>
      <c r="CI80" s="51"/>
      <c r="CJ80" s="48"/>
    </row>
    <row r="81" spans="1:88" s="15" customFormat="1" ht="22.5">
      <c r="A81" s="56" t="s">
        <v>150</v>
      </c>
      <c r="B81" s="56" t="s">
        <v>151</v>
      </c>
      <c r="C81" s="56" t="s">
        <v>152</v>
      </c>
      <c r="D81" s="57" t="s">
        <v>177</v>
      </c>
      <c r="E81" s="56" t="s">
        <v>205</v>
      </c>
      <c r="F81" s="56" t="s">
        <v>3</v>
      </c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43">
        <f t="shared" si="70"/>
        <v>0</v>
      </c>
      <c r="T81" s="32">
        <f t="shared" si="65"/>
        <v>0</v>
      </c>
      <c r="U81" s="32">
        <f t="shared" si="66"/>
        <v>0</v>
      </c>
      <c r="V81" s="32">
        <f t="shared" si="67"/>
        <v>0</v>
      </c>
      <c r="W81" s="32">
        <f t="shared" si="68"/>
        <v>0</v>
      </c>
      <c r="X81" s="49">
        <f t="shared" si="71"/>
        <v>0</v>
      </c>
      <c r="Y81" s="49">
        <f t="shared" si="72"/>
        <v>0</v>
      </c>
      <c r="Z81" s="49">
        <f t="shared" si="73"/>
        <v>0</v>
      </c>
      <c r="AA81" s="49">
        <f t="shared" si="74"/>
        <v>0</v>
      </c>
      <c r="AB81" s="49">
        <f t="shared" si="69"/>
        <v>0</v>
      </c>
      <c r="AC81" s="90"/>
      <c r="AD81" s="90"/>
      <c r="AE81" s="90"/>
      <c r="AF81" s="85"/>
      <c r="AG81" s="85"/>
      <c r="AH81" s="85"/>
      <c r="AI81" s="85"/>
      <c r="AJ81" s="85"/>
      <c r="AK81" s="85"/>
      <c r="AL81" s="85"/>
      <c r="AM81" s="85"/>
      <c r="AN81" s="85"/>
      <c r="AO81" s="52">
        <f t="shared" si="100"/>
        <v>0</v>
      </c>
      <c r="AP81" s="52">
        <f t="shared" si="101"/>
        <v>0</v>
      </c>
      <c r="AQ81" s="52">
        <f t="shared" si="102"/>
        <v>0</v>
      </c>
      <c r="AR81" s="52">
        <f t="shared" si="103"/>
        <v>0</v>
      </c>
      <c r="AS81" s="52">
        <f t="shared" si="104"/>
        <v>0</v>
      </c>
      <c r="AT81" s="53">
        <f t="shared" si="76"/>
        <v>0</v>
      </c>
      <c r="AU81" s="53">
        <f t="shared" si="77"/>
        <v>0</v>
      </c>
      <c r="AV81" s="53">
        <f t="shared" si="78"/>
        <v>0</v>
      </c>
      <c r="AW81" s="53">
        <f t="shared" si="79"/>
        <v>0</v>
      </c>
      <c r="AX81" s="53">
        <f t="shared" si="105"/>
        <v>0</v>
      </c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33">
        <f t="shared" si="85"/>
        <v>0</v>
      </c>
      <c r="BL81" s="33">
        <f t="shared" si="86"/>
        <v>0</v>
      </c>
      <c r="BM81" s="33">
        <f t="shared" si="87"/>
        <v>0</v>
      </c>
      <c r="BN81" s="33">
        <f t="shared" si="88"/>
        <v>0</v>
      </c>
      <c r="BO81" s="33">
        <f t="shared" si="80"/>
        <v>0</v>
      </c>
      <c r="BP81" s="34">
        <f t="shared" si="81"/>
        <v>0</v>
      </c>
      <c r="BQ81" s="34">
        <f t="shared" si="82"/>
        <v>0</v>
      </c>
      <c r="BR81" s="34">
        <f t="shared" si="83"/>
        <v>0</v>
      </c>
      <c r="BS81" s="34">
        <f t="shared" si="84"/>
        <v>0</v>
      </c>
      <c r="BT81" s="34">
        <f t="shared" si="89"/>
        <v>0</v>
      </c>
      <c r="BU81" s="74">
        <f t="shared" si="90"/>
        <v>0</v>
      </c>
      <c r="BV81" s="74">
        <f t="shared" si="91"/>
        <v>0</v>
      </c>
      <c r="BW81" s="74">
        <f t="shared" si="92"/>
        <v>0</v>
      </c>
      <c r="BX81" s="74">
        <f t="shared" si="93"/>
        <v>0</v>
      </c>
      <c r="BY81" s="74">
        <f t="shared" si="94"/>
        <v>0</v>
      </c>
      <c r="BZ81" s="75">
        <f t="shared" si="95"/>
        <v>0</v>
      </c>
      <c r="CA81" s="75">
        <f t="shared" si="96"/>
        <v>0</v>
      </c>
      <c r="CB81" s="75">
        <f t="shared" si="97"/>
        <v>0</v>
      </c>
      <c r="CC81" s="75">
        <f t="shared" si="98"/>
        <v>0</v>
      </c>
      <c r="CD81" s="75">
        <f t="shared" si="99"/>
        <v>0</v>
      </c>
      <c r="CE81" s="50">
        <v>5.19</v>
      </c>
      <c r="CF81" s="83">
        <v>5.19</v>
      </c>
      <c r="CG81" s="98">
        <v>25</v>
      </c>
      <c r="CH81" s="99">
        <f t="shared" si="75"/>
        <v>129.75</v>
      </c>
      <c r="CI81" s="51"/>
      <c r="CJ81" s="48"/>
    </row>
    <row r="82" spans="1:88" s="15" customFormat="1" ht="22.5">
      <c r="A82" s="56" t="s">
        <v>150</v>
      </c>
      <c r="B82" s="56" t="s">
        <v>151</v>
      </c>
      <c r="C82" s="56" t="s">
        <v>152</v>
      </c>
      <c r="D82" s="57" t="s">
        <v>95</v>
      </c>
      <c r="E82" s="56" t="s">
        <v>206</v>
      </c>
      <c r="F82" s="56" t="s">
        <v>14</v>
      </c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43">
        <f t="shared" si="70"/>
        <v>0</v>
      </c>
      <c r="T82" s="32">
        <f t="shared" si="65"/>
        <v>0</v>
      </c>
      <c r="U82" s="32">
        <f t="shared" si="66"/>
        <v>0</v>
      </c>
      <c r="V82" s="32">
        <f t="shared" si="67"/>
        <v>0</v>
      </c>
      <c r="W82" s="32">
        <f t="shared" si="68"/>
        <v>0</v>
      </c>
      <c r="X82" s="49">
        <f t="shared" si="71"/>
        <v>0</v>
      </c>
      <c r="Y82" s="49">
        <f t="shared" si="72"/>
        <v>0</v>
      </c>
      <c r="Z82" s="49">
        <f t="shared" si="73"/>
        <v>0</v>
      </c>
      <c r="AA82" s="49">
        <f t="shared" si="74"/>
        <v>0</v>
      </c>
      <c r="AB82" s="49">
        <f t="shared" si="69"/>
        <v>0</v>
      </c>
      <c r="AC82" s="90"/>
      <c r="AD82" s="90"/>
      <c r="AE82" s="90"/>
      <c r="AF82" s="85"/>
      <c r="AG82" s="85"/>
      <c r="AH82" s="85"/>
      <c r="AI82" s="85"/>
      <c r="AJ82" s="85"/>
      <c r="AK82" s="85"/>
      <c r="AL82" s="85"/>
      <c r="AM82" s="85"/>
      <c r="AN82" s="85"/>
      <c r="AO82" s="52">
        <f t="shared" si="100"/>
        <v>0</v>
      </c>
      <c r="AP82" s="52">
        <f t="shared" si="101"/>
        <v>0</v>
      </c>
      <c r="AQ82" s="52">
        <f t="shared" si="102"/>
        <v>0</v>
      </c>
      <c r="AR82" s="52">
        <f t="shared" si="103"/>
        <v>0</v>
      </c>
      <c r="AS82" s="52">
        <f t="shared" si="104"/>
        <v>0</v>
      </c>
      <c r="AT82" s="53">
        <f t="shared" si="76"/>
        <v>0</v>
      </c>
      <c r="AU82" s="53">
        <f t="shared" si="77"/>
        <v>0</v>
      </c>
      <c r="AV82" s="53">
        <f t="shared" si="78"/>
        <v>0</v>
      </c>
      <c r="AW82" s="53">
        <f t="shared" si="79"/>
        <v>0</v>
      </c>
      <c r="AX82" s="53">
        <f t="shared" si="105"/>
        <v>0</v>
      </c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33">
        <f t="shared" si="85"/>
        <v>0</v>
      </c>
      <c r="BL82" s="33">
        <f t="shared" si="86"/>
        <v>0</v>
      </c>
      <c r="BM82" s="33">
        <f t="shared" si="87"/>
        <v>0</v>
      </c>
      <c r="BN82" s="33">
        <f t="shared" si="88"/>
        <v>0</v>
      </c>
      <c r="BO82" s="33">
        <f t="shared" si="80"/>
        <v>0</v>
      </c>
      <c r="BP82" s="34">
        <f t="shared" si="81"/>
        <v>0</v>
      </c>
      <c r="BQ82" s="34">
        <f t="shared" si="82"/>
        <v>0</v>
      </c>
      <c r="BR82" s="34">
        <f t="shared" si="83"/>
        <v>0</v>
      </c>
      <c r="BS82" s="34">
        <f t="shared" si="84"/>
        <v>0</v>
      </c>
      <c r="BT82" s="34">
        <f t="shared" si="89"/>
        <v>0</v>
      </c>
      <c r="BU82" s="74">
        <f t="shared" si="90"/>
        <v>0</v>
      </c>
      <c r="BV82" s="74">
        <f t="shared" si="91"/>
        <v>0</v>
      </c>
      <c r="BW82" s="74">
        <f t="shared" si="92"/>
        <v>0</v>
      </c>
      <c r="BX82" s="74">
        <f t="shared" si="93"/>
        <v>0</v>
      </c>
      <c r="BY82" s="74">
        <f t="shared" si="94"/>
        <v>0</v>
      </c>
      <c r="BZ82" s="75">
        <f t="shared" si="95"/>
        <v>0</v>
      </c>
      <c r="CA82" s="75">
        <f t="shared" si="96"/>
        <v>0</v>
      </c>
      <c r="CB82" s="75">
        <f t="shared" si="97"/>
        <v>0</v>
      </c>
      <c r="CC82" s="75">
        <f t="shared" si="98"/>
        <v>0</v>
      </c>
      <c r="CD82" s="75">
        <f t="shared" si="99"/>
        <v>0</v>
      </c>
      <c r="CE82" s="50">
        <v>147.87</v>
      </c>
      <c r="CF82" s="83">
        <v>150.83000000000001</v>
      </c>
      <c r="CG82" s="98">
        <v>5</v>
      </c>
      <c r="CH82" s="99">
        <f t="shared" si="75"/>
        <v>754.15000000000009</v>
      </c>
      <c r="CI82" s="51"/>
      <c r="CJ82" s="48"/>
    </row>
    <row r="83" spans="1:88" s="15" customFormat="1" ht="22.5">
      <c r="A83" s="56" t="s">
        <v>150</v>
      </c>
      <c r="B83" s="56" t="s">
        <v>151</v>
      </c>
      <c r="C83" s="56" t="s">
        <v>152</v>
      </c>
      <c r="D83" s="56" t="s">
        <v>70</v>
      </c>
      <c r="E83" s="56" t="s">
        <v>207</v>
      </c>
      <c r="F83" s="56" t="s">
        <v>2</v>
      </c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6">
        <v>20</v>
      </c>
      <c r="S83" s="43">
        <f t="shared" si="70"/>
        <v>0</v>
      </c>
      <c r="T83" s="32">
        <f t="shared" si="65"/>
        <v>0</v>
      </c>
      <c r="U83" s="32">
        <f t="shared" si="66"/>
        <v>0</v>
      </c>
      <c r="V83" s="32">
        <f t="shared" si="67"/>
        <v>20</v>
      </c>
      <c r="W83" s="32">
        <f t="shared" si="68"/>
        <v>20</v>
      </c>
      <c r="X83" s="49">
        <f t="shared" si="71"/>
        <v>0</v>
      </c>
      <c r="Y83" s="49">
        <f t="shared" si="72"/>
        <v>0</v>
      </c>
      <c r="Z83" s="49">
        <f t="shared" si="73"/>
        <v>0</v>
      </c>
      <c r="AA83" s="49">
        <f t="shared" si="74"/>
        <v>180.39999999999998</v>
      </c>
      <c r="AB83" s="49">
        <f t="shared" si="69"/>
        <v>180.39999999999998</v>
      </c>
      <c r="AC83" s="90"/>
      <c r="AD83" s="90"/>
      <c r="AE83" s="90"/>
      <c r="AF83" s="85"/>
      <c r="AG83" s="85"/>
      <c r="AH83" s="85"/>
      <c r="AI83" s="85"/>
      <c r="AJ83" s="85"/>
      <c r="AK83" s="85"/>
      <c r="AL83" s="85"/>
      <c r="AM83" s="85"/>
      <c r="AN83" s="85"/>
      <c r="AO83" s="52">
        <f t="shared" si="100"/>
        <v>0</v>
      </c>
      <c r="AP83" s="52">
        <f t="shared" si="101"/>
        <v>0</v>
      </c>
      <c r="AQ83" s="52">
        <f t="shared" si="102"/>
        <v>0</v>
      </c>
      <c r="AR83" s="52">
        <f t="shared" si="103"/>
        <v>0</v>
      </c>
      <c r="AS83" s="52">
        <f t="shared" si="104"/>
        <v>0</v>
      </c>
      <c r="AT83" s="53">
        <f t="shared" si="76"/>
        <v>0</v>
      </c>
      <c r="AU83" s="53">
        <f t="shared" si="77"/>
        <v>0</v>
      </c>
      <c r="AV83" s="53">
        <f t="shared" si="78"/>
        <v>0</v>
      </c>
      <c r="AW83" s="53">
        <f t="shared" si="79"/>
        <v>0</v>
      </c>
      <c r="AX83" s="53">
        <f t="shared" si="105"/>
        <v>0</v>
      </c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33">
        <f t="shared" si="85"/>
        <v>0</v>
      </c>
      <c r="BL83" s="33">
        <f t="shared" si="86"/>
        <v>0</v>
      </c>
      <c r="BM83" s="33">
        <f t="shared" si="87"/>
        <v>0</v>
      </c>
      <c r="BN83" s="33">
        <f t="shared" si="88"/>
        <v>0</v>
      </c>
      <c r="BO83" s="33">
        <f t="shared" si="80"/>
        <v>0</v>
      </c>
      <c r="BP83" s="34">
        <f t="shared" si="81"/>
        <v>0</v>
      </c>
      <c r="BQ83" s="34">
        <f t="shared" si="82"/>
        <v>0</v>
      </c>
      <c r="BR83" s="34">
        <f t="shared" si="83"/>
        <v>0</v>
      </c>
      <c r="BS83" s="34">
        <f t="shared" si="84"/>
        <v>0</v>
      </c>
      <c r="BT83" s="34">
        <f t="shared" si="89"/>
        <v>0</v>
      </c>
      <c r="BU83" s="74">
        <f t="shared" si="90"/>
        <v>0</v>
      </c>
      <c r="BV83" s="74">
        <f t="shared" si="91"/>
        <v>0</v>
      </c>
      <c r="BW83" s="74">
        <f t="shared" si="92"/>
        <v>0</v>
      </c>
      <c r="BX83" s="74">
        <f t="shared" si="93"/>
        <v>-180.39999999999998</v>
      </c>
      <c r="BY83" s="74">
        <f t="shared" si="94"/>
        <v>-180.39999999999998</v>
      </c>
      <c r="BZ83" s="75">
        <f t="shared" si="95"/>
        <v>0</v>
      </c>
      <c r="CA83" s="75">
        <f t="shared" si="96"/>
        <v>0</v>
      </c>
      <c r="CB83" s="75">
        <f t="shared" si="97"/>
        <v>0</v>
      </c>
      <c r="CC83" s="75">
        <f t="shared" si="98"/>
        <v>0</v>
      </c>
      <c r="CD83" s="75">
        <f t="shared" si="99"/>
        <v>0</v>
      </c>
      <c r="CE83" s="50">
        <v>9.02</v>
      </c>
      <c r="CF83" s="83">
        <v>9.1999999999999993</v>
      </c>
      <c r="CG83" s="98">
        <v>40</v>
      </c>
      <c r="CH83" s="99">
        <f t="shared" si="75"/>
        <v>368</v>
      </c>
      <c r="CI83" s="51"/>
      <c r="CJ83" s="48"/>
    </row>
    <row r="84" spans="1:88" s="15" customFormat="1" ht="22.5">
      <c r="A84" s="56" t="s">
        <v>150</v>
      </c>
      <c r="B84" s="56" t="s">
        <v>151</v>
      </c>
      <c r="C84" s="56" t="s">
        <v>152</v>
      </c>
      <c r="D84" s="60" t="s">
        <v>208</v>
      </c>
      <c r="E84" s="60" t="s">
        <v>209</v>
      </c>
      <c r="F84" s="56" t="s">
        <v>3</v>
      </c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6">
        <v>25</v>
      </c>
      <c r="S84" s="43">
        <f t="shared" si="70"/>
        <v>0</v>
      </c>
      <c r="T84" s="32">
        <f t="shared" si="65"/>
        <v>0</v>
      </c>
      <c r="U84" s="32">
        <f t="shared" si="66"/>
        <v>0</v>
      </c>
      <c r="V84" s="32">
        <f t="shared" si="67"/>
        <v>25</v>
      </c>
      <c r="W84" s="32">
        <f t="shared" si="68"/>
        <v>25</v>
      </c>
      <c r="X84" s="49">
        <f t="shared" si="71"/>
        <v>0</v>
      </c>
      <c r="Y84" s="49">
        <f t="shared" si="72"/>
        <v>0</v>
      </c>
      <c r="Z84" s="49">
        <f t="shared" si="73"/>
        <v>0</v>
      </c>
      <c r="AA84" s="49">
        <f t="shared" si="74"/>
        <v>0</v>
      </c>
      <c r="AB84" s="49">
        <f t="shared" si="69"/>
        <v>0</v>
      </c>
      <c r="AC84" s="90"/>
      <c r="AD84" s="90"/>
      <c r="AE84" s="90"/>
      <c r="AF84" s="85"/>
      <c r="AG84" s="85"/>
      <c r="AH84" s="85"/>
      <c r="AI84" s="85"/>
      <c r="AJ84" s="85"/>
      <c r="AK84" s="85"/>
      <c r="AL84" s="85"/>
      <c r="AM84" s="85"/>
      <c r="AN84" s="85"/>
      <c r="AO84" s="52">
        <f t="shared" si="100"/>
        <v>0</v>
      </c>
      <c r="AP84" s="52">
        <f t="shared" si="101"/>
        <v>0</v>
      </c>
      <c r="AQ84" s="52">
        <f t="shared" si="102"/>
        <v>0</v>
      </c>
      <c r="AR84" s="52">
        <f t="shared" si="103"/>
        <v>0</v>
      </c>
      <c r="AS84" s="52">
        <f t="shared" si="104"/>
        <v>0</v>
      </c>
      <c r="AT84" s="53">
        <f t="shared" si="76"/>
        <v>0</v>
      </c>
      <c r="AU84" s="53">
        <f t="shared" si="77"/>
        <v>0</v>
      </c>
      <c r="AV84" s="53">
        <f t="shared" si="78"/>
        <v>0</v>
      </c>
      <c r="AW84" s="53">
        <f t="shared" si="79"/>
        <v>0</v>
      </c>
      <c r="AX84" s="53">
        <f t="shared" si="105"/>
        <v>0</v>
      </c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33">
        <f t="shared" si="85"/>
        <v>0</v>
      </c>
      <c r="BL84" s="33">
        <f t="shared" si="86"/>
        <v>0</v>
      </c>
      <c r="BM84" s="33">
        <f t="shared" si="87"/>
        <v>0</v>
      </c>
      <c r="BN84" s="33">
        <f t="shared" si="88"/>
        <v>0</v>
      </c>
      <c r="BO84" s="33">
        <f t="shared" si="80"/>
        <v>0</v>
      </c>
      <c r="BP84" s="34">
        <f t="shared" si="81"/>
        <v>0</v>
      </c>
      <c r="BQ84" s="34">
        <f t="shared" si="82"/>
        <v>0</v>
      </c>
      <c r="BR84" s="34">
        <f t="shared" si="83"/>
        <v>0</v>
      </c>
      <c r="BS84" s="34">
        <f t="shared" si="84"/>
        <v>0</v>
      </c>
      <c r="BT84" s="34">
        <f t="shared" si="89"/>
        <v>0</v>
      </c>
      <c r="BU84" s="74">
        <f t="shared" si="90"/>
        <v>0</v>
      </c>
      <c r="BV84" s="74">
        <f t="shared" si="91"/>
        <v>0</v>
      </c>
      <c r="BW84" s="74">
        <f t="shared" si="92"/>
        <v>0</v>
      </c>
      <c r="BX84" s="74">
        <f t="shared" si="93"/>
        <v>0</v>
      </c>
      <c r="BY84" s="74">
        <f t="shared" si="94"/>
        <v>0</v>
      </c>
      <c r="BZ84" s="75">
        <f t="shared" si="95"/>
        <v>0</v>
      </c>
      <c r="CA84" s="75">
        <f t="shared" si="96"/>
        <v>0</v>
      </c>
      <c r="CB84" s="75">
        <f t="shared" si="97"/>
        <v>0</v>
      </c>
      <c r="CC84" s="75">
        <f t="shared" si="98"/>
        <v>0</v>
      </c>
      <c r="CD84" s="75">
        <f t="shared" si="99"/>
        <v>0</v>
      </c>
      <c r="CE84" s="50"/>
      <c r="CF84" s="83"/>
      <c r="CG84" s="98"/>
      <c r="CH84" s="99">
        <f t="shared" si="75"/>
        <v>0</v>
      </c>
      <c r="CI84" s="51"/>
      <c r="CJ84" s="48"/>
    </row>
    <row r="85" spans="1:88" s="15" customFormat="1" ht="22.5">
      <c r="A85" s="56" t="s">
        <v>150</v>
      </c>
      <c r="B85" s="56" t="s">
        <v>151</v>
      </c>
      <c r="C85" s="56" t="s">
        <v>152</v>
      </c>
      <c r="D85" s="35" t="s">
        <v>112</v>
      </c>
      <c r="E85" s="35" t="s">
        <v>113</v>
      </c>
      <c r="F85" s="35" t="s">
        <v>2</v>
      </c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6"/>
      <c r="S85" s="43">
        <f t="shared" si="70"/>
        <v>0</v>
      </c>
      <c r="T85" s="32"/>
      <c r="U85" s="32"/>
      <c r="V85" s="32"/>
      <c r="W85" s="32"/>
      <c r="X85" s="49">
        <f t="shared" si="71"/>
        <v>0</v>
      </c>
      <c r="Y85" s="49">
        <f t="shared" si="72"/>
        <v>0</v>
      </c>
      <c r="Z85" s="49">
        <f t="shared" si="73"/>
        <v>0</v>
      </c>
      <c r="AA85" s="49">
        <f t="shared" si="74"/>
        <v>0</v>
      </c>
      <c r="AB85" s="49">
        <f t="shared" si="69"/>
        <v>0</v>
      </c>
      <c r="AC85" s="90"/>
      <c r="AD85" s="90"/>
      <c r="AE85" s="90"/>
      <c r="AF85" s="85"/>
      <c r="AG85" s="85"/>
      <c r="AH85" s="85"/>
      <c r="AI85" s="85"/>
      <c r="AJ85" s="85"/>
      <c r="AK85" s="85"/>
      <c r="AL85" s="85"/>
      <c r="AM85" s="85"/>
      <c r="AN85" s="85"/>
      <c r="AO85" s="52"/>
      <c r="AP85" s="52"/>
      <c r="AQ85" s="52"/>
      <c r="AR85" s="52"/>
      <c r="AS85" s="52"/>
      <c r="AT85" s="53"/>
      <c r="AU85" s="53"/>
      <c r="AV85" s="53"/>
      <c r="AW85" s="53"/>
      <c r="AX85" s="53"/>
      <c r="AY85" s="54">
        <v>25</v>
      </c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33">
        <f t="shared" si="85"/>
        <v>25</v>
      </c>
      <c r="BL85" s="33">
        <f t="shared" si="86"/>
        <v>0</v>
      </c>
      <c r="BM85" s="33">
        <f t="shared" si="87"/>
        <v>0</v>
      </c>
      <c r="BN85" s="33">
        <f t="shared" si="88"/>
        <v>0</v>
      </c>
      <c r="BO85" s="33">
        <f t="shared" si="80"/>
        <v>25</v>
      </c>
      <c r="BP85" s="34">
        <f t="shared" si="81"/>
        <v>408.24999999999994</v>
      </c>
      <c r="BQ85" s="34">
        <f t="shared" si="82"/>
        <v>0</v>
      </c>
      <c r="BR85" s="34">
        <f t="shared" si="83"/>
        <v>0</v>
      </c>
      <c r="BS85" s="34">
        <f t="shared" si="84"/>
        <v>0</v>
      </c>
      <c r="BT85" s="34">
        <f t="shared" si="89"/>
        <v>408.24999999999994</v>
      </c>
      <c r="BU85" s="74">
        <f t="shared" si="90"/>
        <v>408.24999999999994</v>
      </c>
      <c r="BV85" s="74">
        <f t="shared" si="91"/>
        <v>0</v>
      </c>
      <c r="BW85" s="74">
        <f t="shared" si="92"/>
        <v>0</v>
      </c>
      <c r="BX85" s="74">
        <f t="shared" si="93"/>
        <v>0</v>
      </c>
      <c r="BY85" s="74">
        <f t="shared" si="94"/>
        <v>408.24999999999994</v>
      </c>
      <c r="BZ85" s="75">
        <f t="shared" si="95"/>
        <v>408.24999999999994</v>
      </c>
      <c r="CA85" s="75">
        <f t="shared" si="96"/>
        <v>0</v>
      </c>
      <c r="CB85" s="75">
        <f t="shared" si="97"/>
        <v>0</v>
      </c>
      <c r="CC85" s="75">
        <f t="shared" si="98"/>
        <v>0</v>
      </c>
      <c r="CD85" s="75">
        <f t="shared" si="99"/>
        <v>408.24999999999994</v>
      </c>
      <c r="CE85" s="50"/>
      <c r="CF85" s="83">
        <v>16.329999999999998</v>
      </c>
      <c r="CG85" s="98"/>
      <c r="CH85" s="99">
        <f t="shared" si="75"/>
        <v>0</v>
      </c>
      <c r="CI85" s="51"/>
      <c r="CJ85" s="48"/>
    </row>
    <row r="86" spans="1:88" s="15" customFormat="1" ht="22.5">
      <c r="A86" s="56" t="s">
        <v>150</v>
      </c>
      <c r="B86" s="56" t="s">
        <v>151</v>
      </c>
      <c r="C86" s="56" t="s">
        <v>152</v>
      </c>
      <c r="D86" s="60" t="s">
        <v>210</v>
      </c>
      <c r="E86" s="60" t="s">
        <v>4</v>
      </c>
      <c r="F86" s="56" t="s">
        <v>2</v>
      </c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6">
        <v>50</v>
      </c>
      <c r="S86" s="43">
        <f t="shared" si="70"/>
        <v>0</v>
      </c>
      <c r="T86" s="32">
        <f t="shared" si="65"/>
        <v>0</v>
      </c>
      <c r="U86" s="32">
        <f t="shared" si="66"/>
        <v>0</v>
      </c>
      <c r="V86" s="32">
        <f t="shared" si="67"/>
        <v>50</v>
      </c>
      <c r="W86" s="32">
        <f t="shared" si="68"/>
        <v>50</v>
      </c>
      <c r="X86" s="49">
        <f t="shared" si="71"/>
        <v>0</v>
      </c>
      <c r="Y86" s="49">
        <f t="shared" si="72"/>
        <v>0</v>
      </c>
      <c r="Z86" s="49">
        <f t="shared" si="73"/>
        <v>0</v>
      </c>
      <c r="AA86" s="49">
        <f t="shared" si="74"/>
        <v>0</v>
      </c>
      <c r="AB86" s="49">
        <f t="shared" si="69"/>
        <v>0</v>
      </c>
      <c r="AC86" s="91">
        <v>25</v>
      </c>
      <c r="AD86" s="90"/>
      <c r="AE86" s="90"/>
      <c r="AF86" s="85"/>
      <c r="AG86" s="85"/>
      <c r="AH86" s="85"/>
      <c r="AI86" s="85"/>
      <c r="AJ86" s="85"/>
      <c r="AK86" s="85"/>
      <c r="AL86" s="85"/>
      <c r="AM86" s="85"/>
      <c r="AN86" s="85"/>
      <c r="AO86" s="52">
        <f t="shared" si="100"/>
        <v>25</v>
      </c>
      <c r="AP86" s="52">
        <f t="shared" si="101"/>
        <v>0</v>
      </c>
      <c r="AQ86" s="52">
        <f t="shared" si="102"/>
        <v>0</v>
      </c>
      <c r="AR86" s="52">
        <f t="shared" si="103"/>
        <v>0</v>
      </c>
      <c r="AS86" s="52">
        <f t="shared" si="104"/>
        <v>25</v>
      </c>
      <c r="AT86" s="53">
        <f>(AO86*CE86)*1.02</f>
        <v>0</v>
      </c>
      <c r="AU86" s="53">
        <f>(AP86*CE86)*1.02</f>
        <v>0</v>
      </c>
      <c r="AV86" s="53">
        <f>(AQ86*CE86)*1.02</f>
        <v>0</v>
      </c>
      <c r="AW86" s="53">
        <f>(AR86*CE86)*1.02</f>
        <v>0</v>
      </c>
      <c r="AX86" s="53">
        <f t="shared" si="105"/>
        <v>0</v>
      </c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33">
        <f t="shared" si="85"/>
        <v>0</v>
      </c>
      <c r="BL86" s="33">
        <f t="shared" si="86"/>
        <v>0</v>
      </c>
      <c r="BM86" s="33">
        <f t="shared" si="87"/>
        <v>0</v>
      </c>
      <c r="BN86" s="33">
        <f t="shared" si="88"/>
        <v>0</v>
      </c>
      <c r="BO86" s="33">
        <f t="shared" si="80"/>
        <v>0</v>
      </c>
      <c r="BP86" s="34">
        <f t="shared" si="81"/>
        <v>0</v>
      </c>
      <c r="BQ86" s="34">
        <f t="shared" si="82"/>
        <v>0</v>
      </c>
      <c r="BR86" s="34">
        <f t="shared" si="83"/>
        <v>0</v>
      </c>
      <c r="BS86" s="34">
        <f t="shared" si="84"/>
        <v>0</v>
      </c>
      <c r="BT86" s="34">
        <f t="shared" si="89"/>
        <v>0</v>
      </c>
      <c r="BU86" s="74">
        <f t="shared" si="90"/>
        <v>0</v>
      </c>
      <c r="BV86" s="74">
        <f t="shared" si="91"/>
        <v>0</v>
      </c>
      <c r="BW86" s="74">
        <f t="shared" si="92"/>
        <v>0</v>
      </c>
      <c r="BX86" s="74">
        <f t="shared" si="93"/>
        <v>0</v>
      </c>
      <c r="BY86" s="74">
        <f t="shared" si="94"/>
        <v>0</v>
      </c>
      <c r="BZ86" s="75">
        <f t="shared" si="95"/>
        <v>0</v>
      </c>
      <c r="CA86" s="75">
        <f t="shared" si="96"/>
        <v>0</v>
      </c>
      <c r="CB86" s="75">
        <f t="shared" si="97"/>
        <v>0</v>
      </c>
      <c r="CC86" s="75">
        <f t="shared" si="98"/>
        <v>0</v>
      </c>
      <c r="CD86" s="75">
        <f t="shared" si="99"/>
        <v>0</v>
      </c>
      <c r="CE86" s="50"/>
      <c r="CF86" s="83"/>
      <c r="CG86" s="98"/>
      <c r="CH86" s="99">
        <f t="shared" si="75"/>
        <v>0</v>
      </c>
      <c r="CI86" s="51"/>
      <c r="CJ86" s="48"/>
    </row>
    <row r="87" spans="1:88" s="15" customFormat="1" ht="22.5">
      <c r="A87" s="56" t="s">
        <v>150</v>
      </c>
      <c r="B87" s="56" t="s">
        <v>151</v>
      </c>
      <c r="C87" s="56" t="s">
        <v>152</v>
      </c>
      <c r="D87" s="60"/>
      <c r="E87" s="60" t="s">
        <v>211</v>
      </c>
      <c r="F87" s="56" t="s">
        <v>3</v>
      </c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6"/>
      <c r="S87" s="43">
        <f t="shared" ref="S87" si="106">SUBTOTAL(9,G87:I87)</f>
        <v>0</v>
      </c>
      <c r="T87" s="32">
        <f t="shared" ref="T87" si="107">SUM(J87:L87)</f>
        <v>0</v>
      </c>
      <c r="U87" s="32">
        <f t="shared" ref="U87" si="108">SUM(M87:O87)</f>
        <v>0</v>
      </c>
      <c r="V87" s="32">
        <f t="shared" ref="V87" si="109">SUM(P87:R87)</f>
        <v>0</v>
      </c>
      <c r="W87" s="32">
        <f t="shared" ref="W87" si="110">SUM(S87:V87)</f>
        <v>0</v>
      </c>
      <c r="X87" s="49">
        <f t="shared" ref="X87" si="111">S87*CE87</f>
        <v>0</v>
      </c>
      <c r="Y87" s="49">
        <f t="shared" ref="Y87" si="112">T87*CE87</f>
        <v>0</v>
      </c>
      <c r="Z87" s="49">
        <f t="shared" ref="Z87" si="113">U87*CE87</f>
        <v>0</v>
      </c>
      <c r="AA87" s="49">
        <f t="shared" ref="AA87" si="114">V87*CE87</f>
        <v>0</v>
      </c>
      <c r="AB87" s="49">
        <f t="shared" ref="AB87" si="115">SUBTOTAL(9,X87:AA87)</f>
        <v>0</v>
      </c>
      <c r="AC87" s="91">
        <v>20</v>
      </c>
      <c r="AD87" s="90"/>
      <c r="AE87" s="90"/>
      <c r="AF87" s="85"/>
      <c r="AG87" s="85"/>
      <c r="AH87" s="85"/>
      <c r="AI87" s="85"/>
      <c r="AJ87" s="85"/>
      <c r="AK87" s="85"/>
      <c r="AL87" s="85"/>
      <c r="AM87" s="85"/>
      <c r="AN87" s="85"/>
      <c r="AO87" s="52">
        <f t="shared" ref="AO87" si="116">SUM(AC87:AE87)</f>
        <v>20</v>
      </c>
      <c r="AP87" s="52">
        <f t="shared" ref="AP87" si="117">SUM(AF87:AH87)</f>
        <v>0</v>
      </c>
      <c r="AQ87" s="52">
        <f t="shared" ref="AQ87" si="118">SUM(AI87:AK87)</f>
        <v>0</v>
      </c>
      <c r="AR87" s="52">
        <f t="shared" ref="AR87" si="119">SUM(AL87:AN87)</f>
        <v>0</v>
      </c>
      <c r="AS87" s="52">
        <f t="shared" ref="AS87" si="120">SUM(AO87:AR87)</f>
        <v>20</v>
      </c>
      <c r="AT87" s="53">
        <f>(AO87*CE87)*1.02</f>
        <v>0</v>
      </c>
      <c r="AU87" s="53">
        <f>(AP87*CE87)*1.02</f>
        <v>0</v>
      </c>
      <c r="AV87" s="53">
        <f>(AQ87*CE87)*1.02</f>
        <v>0</v>
      </c>
      <c r="AW87" s="53">
        <f>(AR87*CE87)*1.02</f>
        <v>0</v>
      </c>
      <c r="AX87" s="53">
        <f t="shared" ref="AX87" si="121">SUM(AT87:AW87)</f>
        <v>0</v>
      </c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33">
        <f t="shared" ref="BK87" si="122">SUBTOTAL(9,AY87:BA87)</f>
        <v>0</v>
      </c>
      <c r="BL87" s="33">
        <f t="shared" ref="BL87" si="123">SUBTOTAL(9,BB87:BD87)</f>
        <v>0</v>
      </c>
      <c r="BM87" s="33">
        <f t="shared" ref="BM87" si="124">SUBTOTAL(9,BE87:BG87)</f>
        <v>0</v>
      </c>
      <c r="BN87" s="33">
        <f t="shared" ref="BN87" si="125">SUBTOTAL(9,BH87:BJ87)</f>
        <v>0</v>
      </c>
      <c r="BO87" s="33">
        <f t="shared" ref="BO87" si="126">SUM(BK87:BN87)</f>
        <v>0</v>
      </c>
      <c r="BP87" s="34">
        <f t="shared" ref="BP87" si="127">(BK87*CF87)</f>
        <v>0</v>
      </c>
      <c r="BQ87" s="34">
        <f t="shared" ref="BQ87" si="128">(BL87*CF87)</f>
        <v>0</v>
      </c>
      <c r="BR87" s="34">
        <f t="shared" ref="BR87" si="129">(BM87*CF87)</f>
        <v>0</v>
      </c>
      <c r="BS87" s="34">
        <f t="shared" ref="BS87" si="130">(BN87*CF87)</f>
        <v>0</v>
      </c>
      <c r="BT87" s="34">
        <f t="shared" ref="BT87" si="131">SUBTOTAL(9,BP87:BS87)</f>
        <v>0</v>
      </c>
      <c r="BU87" s="74">
        <f t="shared" ref="BU87" si="132">BP87-X87</f>
        <v>0</v>
      </c>
      <c r="BV87" s="74">
        <f t="shared" ref="BV87" si="133">BQ87-Y87</f>
        <v>0</v>
      </c>
      <c r="BW87" s="74">
        <f t="shared" ref="BW87" si="134">BR87-Z87</f>
        <v>0</v>
      </c>
      <c r="BX87" s="74">
        <f t="shared" ref="BX87" si="135">BS87-AA87</f>
        <v>0</v>
      </c>
      <c r="BY87" s="74">
        <f t="shared" ref="BY87" si="136">SUM(BU87:BX87)</f>
        <v>0</v>
      </c>
      <c r="BZ87" s="75">
        <f t="shared" ref="BZ87" si="137">(BP87-AT87)</f>
        <v>0</v>
      </c>
      <c r="CA87" s="75">
        <f t="shared" ref="CA87" si="138">(BQ87-AU87)</f>
        <v>0</v>
      </c>
      <c r="CB87" s="75">
        <f t="shared" ref="CB87" si="139">(BR87-AV87)</f>
        <v>0</v>
      </c>
      <c r="CC87" s="75">
        <f t="shared" ref="CC87" si="140">(BS87-AW87)</f>
        <v>0</v>
      </c>
      <c r="CD87" s="75">
        <f t="shared" ref="CD87" si="141">SUM(BZ87:CC87)</f>
        <v>0</v>
      </c>
      <c r="CE87" s="50"/>
      <c r="CF87" s="83"/>
      <c r="CG87" s="98"/>
      <c r="CH87" s="99">
        <f t="shared" ref="CH87" si="142">+CG87*CF87</f>
        <v>0</v>
      </c>
      <c r="CI87" s="51"/>
      <c r="CJ87" s="48"/>
    </row>
    <row r="88" spans="1:88" s="15" customFormat="1" ht="22.5">
      <c r="A88" s="56" t="s">
        <v>150</v>
      </c>
      <c r="B88" s="56" t="s">
        <v>151</v>
      </c>
      <c r="C88" s="56" t="s">
        <v>152</v>
      </c>
      <c r="D88" s="60"/>
      <c r="E88" s="60" t="s">
        <v>269</v>
      </c>
      <c r="F88" s="56" t="s">
        <v>3</v>
      </c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6"/>
      <c r="S88" s="43">
        <f t="shared" si="70"/>
        <v>0</v>
      </c>
      <c r="T88" s="32">
        <f t="shared" si="65"/>
        <v>0</v>
      </c>
      <c r="U88" s="32">
        <f t="shared" si="66"/>
        <v>0</v>
      </c>
      <c r="V88" s="32">
        <f t="shared" si="67"/>
        <v>0</v>
      </c>
      <c r="W88" s="32">
        <f t="shared" si="68"/>
        <v>0</v>
      </c>
      <c r="X88" s="49">
        <f t="shared" si="71"/>
        <v>0</v>
      </c>
      <c r="Y88" s="49">
        <f t="shared" si="72"/>
        <v>0</v>
      </c>
      <c r="Z88" s="49">
        <f t="shared" si="73"/>
        <v>0</v>
      </c>
      <c r="AA88" s="49">
        <f t="shared" si="74"/>
        <v>0</v>
      </c>
      <c r="AB88" s="49">
        <f t="shared" si="69"/>
        <v>0</v>
      </c>
      <c r="AC88" s="91">
        <v>0</v>
      </c>
      <c r="AD88" s="90"/>
      <c r="AE88" s="90"/>
      <c r="AF88" s="85"/>
      <c r="AG88" s="85"/>
      <c r="AH88" s="85"/>
      <c r="AI88" s="85"/>
      <c r="AJ88" s="85"/>
      <c r="AK88" s="85"/>
      <c r="AL88" s="85">
        <v>50</v>
      </c>
      <c r="AM88" s="85"/>
      <c r="AN88" s="85"/>
      <c r="AO88" s="52">
        <f t="shared" si="100"/>
        <v>0</v>
      </c>
      <c r="AP88" s="52">
        <f t="shared" si="101"/>
        <v>0</v>
      </c>
      <c r="AQ88" s="52">
        <f t="shared" si="102"/>
        <v>0</v>
      </c>
      <c r="AR88" s="52">
        <f t="shared" si="103"/>
        <v>50</v>
      </c>
      <c r="AS88" s="52">
        <f t="shared" si="104"/>
        <v>50</v>
      </c>
      <c r="AT88" s="53">
        <f>(AO88*CE88)*1.02</f>
        <v>0</v>
      </c>
      <c r="AU88" s="53">
        <f>(AP88*CE88)*1.02</f>
        <v>0</v>
      </c>
      <c r="AV88" s="53">
        <f>(AQ88*CE88)*1.02</f>
        <v>0</v>
      </c>
      <c r="AW88" s="53">
        <f>(AR88*CE88)*1.02</f>
        <v>1646.28</v>
      </c>
      <c r="AX88" s="53">
        <f t="shared" si="105"/>
        <v>1646.28</v>
      </c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33">
        <f t="shared" si="85"/>
        <v>0</v>
      </c>
      <c r="BL88" s="33">
        <f t="shared" si="86"/>
        <v>0</v>
      </c>
      <c r="BM88" s="33">
        <f t="shared" si="87"/>
        <v>0</v>
      </c>
      <c r="BN88" s="33">
        <f t="shared" si="88"/>
        <v>0</v>
      </c>
      <c r="BO88" s="33">
        <f t="shared" si="80"/>
        <v>0</v>
      </c>
      <c r="BP88" s="34">
        <f t="shared" si="81"/>
        <v>0</v>
      </c>
      <c r="BQ88" s="34">
        <f t="shared" si="82"/>
        <v>0</v>
      </c>
      <c r="BR88" s="34">
        <f t="shared" si="83"/>
        <v>0</v>
      </c>
      <c r="BS88" s="34">
        <f t="shared" si="84"/>
        <v>0</v>
      </c>
      <c r="BT88" s="34">
        <f t="shared" si="89"/>
        <v>0</v>
      </c>
      <c r="BU88" s="74">
        <f t="shared" si="90"/>
        <v>0</v>
      </c>
      <c r="BV88" s="74">
        <f t="shared" si="91"/>
        <v>0</v>
      </c>
      <c r="BW88" s="74">
        <f t="shared" si="92"/>
        <v>0</v>
      </c>
      <c r="BX88" s="74">
        <f t="shared" si="93"/>
        <v>0</v>
      </c>
      <c r="BY88" s="74">
        <f t="shared" si="94"/>
        <v>0</v>
      </c>
      <c r="BZ88" s="75">
        <f t="shared" si="95"/>
        <v>0</v>
      </c>
      <c r="CA88" s="75">
        <f t="shared" si="96"/>
        <v>0</v>
      </c>
      <c r="CB88" s="75">
        <f t="shared" si="97"/>
        <v>0</v>
      </c>
      <c r="CC88" s="75">
        <f t="shared" si="98"/>
        <v>-1646.28</v>
      </c>
      <c r="CD88" s="75">
        <f t="shared" si="99"/>
        <v>-1646.28</v>
      </c>
      <c r="CE88" s="50">
        <v>32.28</v>
      </c>
      <c r="CF88" s="83">
        <v>32.28</v>
      </c>
      <c r="CG88" s="98"/>
      <c r="CH88" s="99">
        <f t="shared" si="75"/>
        <v>0</v>
      </c>
      <c r="CI88" s="51"/>
      <c r="CJ88" s="48"/>
    </row>
    <row r="89" spans="1:88" s="15" customFormat="1" ht="22.5">
      <c r="A89" s="56" t="s">
        <v>150</v>
      </c>
      <c r="B89" s="56" t="s">
        <v>151</v>
      </c>
      <c r="C89" s="56" t="s">
        <v>152</v>
      </c>
      <c r="D89" s="56" t="s">
        <v>212</v>
      </c>
      <c r="E89" s="56" t="s">
        <v>107</v>
      </c>
      <c r="F89" s="56" t="s">
        <v>14</v>
      </c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43">
        <f t="shared" ref="S89:S90" si="143">SUBTOTAL(9,G89:I89)</f>
        <v>0</v>
      </c>
      <c r="T89" s="32">
        <f t="shared" ref="T89" si="144">SUM(J89:L89)</f>
        <v>0</v>
      </c>
      <c r="U89" s="32">
        <f t="shared" ref="U89" si="145">SUM(M89:O89)</f>
        <v>0</v>
      </c>
      <c r="V89" s="32">
        <f t="shared" ref="V89" si="146">SUM(P89:R89)</f>
        <v>0</v>
      </c>
      <c r="W89" s="32">
        <f t="shared" ref="W89" si="147">SUM(S89:V89)</f>
        <v>0</v>
      </c>
      <c r="X89" s="49">
        <f t="shared" ref="X89:X90" si="148">S89*CE89</f>
        <v>0</v>
      </c>
      <c r="Y89" s="49">
        <f t="shared" ref="Y89:Y90" si="149">T89*CE89</f>
        <v>0</v>
      </c>
      <c r="Z89" s="49">
        <f t="shared" ref="Z89:Z90" si="150">U89*CE89</f>
        <v>0</v>
      </c>
      <c r="AA89" s="49">
        <f t="shared" ref="AA89:AA90" si="151">V89*CE89</f>
        <v>0</v>
      </c>
      <c r="AB89" s="49">
        <f t="shared" ref="AB89:AB90" si="152">SUBTOTAL(9,X89:AA89)</f>
        <v>0</v>
      </c>
      <c r="AC89" s="90"/>
      <c r="AD89" s="90"/>
      <c r="AE89" s="90"/>
      <c r="AF89" s="85"/>
      <c r="AG89" s="85"/>
      <c r="AH89" s="85"/>
      <c r="AI89" s="85"/>
      <c r="AJ89" s="85"/>
      <c r="AK89" s="85"/>
      <c r="AL89" s="85"/>
      <c r="AM89" s="85"/>
      <c r="AN89" s="85"/>
      <c r="AO89" s="52">
        <f t="shared" ref="AO89" si="153">SUM(AC89:AE89)</f>
        <v>0</v>
      </c>
      <c r="AP89" s="52">
        <f t="shared" ref="AP89:AP90" si="154">SUM(AF89:AH89)</f>
        <v>0</v>
      </c>
      <c r="AQ89" s="52">
        <f t="shared" ref="AQ89:AQ90" si="155">SUM(AI89:AK89)</f>
        <v>0</v>
      </c>
      <c r="AR89" s="52">
        <f t="shared" ref="AR89:AR90" si="156">SUM(AL89:AN89)</f>
        <v>0</v>
      </c>
      <c r="AS89" s="52">
        <f t="shared" ref="AS89:AS90" si="157">SUM(AO89:AR89)</f>
        <v>0</v>
      </c>
      <c r="AT89" s="53">
        <f>(AO89*CE89)*1.02</f>
        <v>0</v>
      </c>
      <c r="AU89" s="53">
        <f>(AP89*CE89)*1.02</f>
        <v>0</v>
      </c>
      <c r="AV89" s="53">
        <f>(AQ89*CE89)*1.02</f>
        <v>0</v>
      </c>
      <c r="AW89" s="53">
        <f>(AR89*CE89)*1.02</f>
        <v>0</v>
      </c>
      <c r="AX89" s="53">
        <f t="shared" ref="AX89" si="158">SUM(AT89:AW89)</f>
        <v>0</v>
      </c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33">
        <f t="shared" ref="BK89:BK90" si="159">SUBTOTAL(9,AY89:BA89)</f>
        <v>0</v>
      </c>
      <c r="BL89" s="33">
        <f t="shared" ref="BL89:BL90" si="160">SUBTOTAL(9,BB89:BD89)</f>
        <v>0</v>
      </c>
      <c r="BM89" s="33">
        <f t="shared" ref="BM89:BM90" si="161">SUBTOTAL(9,BE89:BG89)</f>
        <v>0</v>
      </c>
      <c r="BN89" s="33">
        <f t="shared" ref="BN89:BN90" si="162">SUBTOTAL(9,BH89:BJ89)</f>
        <v>0</v>
      </c>
      <c r="BO89" s="33">
        <f t="shared" ref="BO89" si="163">SUM(BK89:BN89)</f>
        <v>0</v>
      </c>
      <c r="BP89" s="34">
        <f t="shared" ref="BP89:BP90" si="164">(BK89*CF89)</f>
        <v>0</v>
      </c>
      <c r="BQ89" s="34">
        <f t="shared" ref="BQ89:BQ90" si="165">(BL89*CF89)</f>
        <v>0</v>
      </c>
      <c r="BR89" s="34">
        <f t="shared" ref="BR89:BR90" si="166">(BM89*CF89)</f>
        <v>0</v>
      </c>
      <c r="BS89" s="34">
        <f t="shared" ref="BS89:BS90" si="167">(BN89*CF89)</f>
        <v>0</v>
      </c>
      <c r="BT89" s="34">
        <f t="shared" ref="BT89:BT90" si="168">SUBTOTAL(9,BP89:BS89)</f>
        <v>0</v>
      </c>
      <c r="BU89" s="74">
        <f t="shared" ref="BU89:BU90" si="169">BP89-X89</f>
        <v>0</v>
      </c>
      <c r="BV89" s="74">
        <f t="shared" ref="BV89:BV90" si="170">BQ89-Y89</f>
        <v>0</v>
      </c>
      <c r="BW89" s="74">
        <f t="shared" ref="BW89:BW90" si="171">BR89-Z89</f>
        <v>0</v>
      </c>
      <c r="BX89" s="74">
        <f t="shared" ref="BX89:BX90" si="172">BS89-AA89</f>
        <v>0</v>
      </c>
      <c r="BY89" s="74">
        <f t="shared" ref="BY89:BY90" si="173">SUM(BU89:BX89)</f>
        <v>0</v>
      </c>
      <c r="BZ89" s="75">
        <f t="shared" ref="BZ89:BZ90" si="174">(BP89-AT89)</f>
        <v>0</v>
      </c>
      <c r="CA89" s="75">
        <f t="shared" ref="CA89:CA90" si="175">(BQ89-AU89)</f>
        <v>0</v>
      </c>
      <c r="CB89" s="75">
        <f t="shared" ref="CB89:CB90" si="176">(BR89-AV89)</f>
        <v>0</v>
      </c>
      <c r="CC89" s="75">
        <f t="shared" ref="CC89:CC90" si="177">(BS89-AW89)</f>
        <v>0</v>
      </c>
      <c r="CD89" s="75">
        <f t="shared" ref="CD89:CD90" si="178">SUM(BZ89:CC89)</f>
        <v>0</v>
      </c>
      <c r="CE89" s="50">
        <v>72.709999999999994</v>
      </c>
      <c r="CF89" s="83">
        <v>72.709999999999994</v>
      </c>
      <c r="CG89" s="98">
        <v>5</v>
      </c>
      <c r="CH89" s="99">
        <f t="shared" ref="CH89:CH90" si="179">+CG89*CF89</f>
        <v>363.54999999999995</v>
      </c>
      <c r="CI89" s="51"/>
      <c r="CJ89" s="48"/>
    </row>
    <row r="90" spans="1:88" s="15" customFormat="1" ht="33.75">
      <c r="A90" s="56" t="s">
        <v>150</v>
      </c>
      <c r="B90" s="56" t="s">
        <v>151</v>
      </c>
      <c r="C90" s="56" t="s">
        <v>152</v>
      </c>
      <c r="D90" s="56" t="s">
        <v>212</v>
      </c>
      <c r="E90" s="104" t="s">
        <v>270</v>
      </c>
      <c r="F90" s="56" t="s">
        <v>14</v>
      </c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43">
        <f t="shared" si="143"/>
        <v>0</v>
      </c>
      <c r="T90" s="32">
        <f t="shared" ref="T90" si="180">SUM(J90:L90)</f>
        <v>0</v>
      </c>
      <c r="U90" s="32">
        <f t="shared" ref="U90" si="181">SUM(M90:O90)</f>
        <v>0</v>
      </c>
      <c r="V90" s="32">
        <f t="shared" ref="V90" si="182">SUM(P90:R90)</f>
        <v>0</v>
      </c>
      <c r="W90" s="32">
        <f t="shared" ref="W90" si="183">SUM(S90:V90)</f>
        <v>0</v>
      </c>
      <c r="X90" s="49">
        <f t="shared" si="148"/>
        <v>0</v>
      </c>
      <c r="Y90" s="49">
        <f t="shared" si="149"/>
        <v>0</v>
      </c>
      <c r="Z90" s="49">
        <f t="shared" si="150"/>
        <v>0</v>
      </c>
      <c r="AA90" s="49">
        <f t="shared" si="151"/>
        <v>0</v>
      </c>
      <c r="AB90" s="49">
        <f t="shared" si="152"/>
        <v>0</v>
      </c>
      <c r="AC90" s="90"/>
      <c r="AD90" s="90"/>
      <c r="AE90" s="90"/>
      <c r="AF90" s="85"/>
      <c r="AG90" s="85"/>
      <c r="AH90" s="85"/>
      <c r="AI90" s="85">
        <v>5</v>
      </c>
      <c r="AJ90" s="85"/>
      <c r="AK90" s="85"/>
      <c r="AL90" s="85"/>
      <c r="AM90" s="85"/>
      <c r="AN90" s="85"/>
      <c r="AO90" s="52">
        <f t="shared" ref="AO90" si="184">SUM(AC90:AE90)</f>
        <v>0</v>
      </c>
      <c r="AP90" s="52">
        <f t="shared" si="154"/>
        <v>0</v>
      </c>
      <c r="AQ90" s="52">
        <f t="shared" si="155"/>
        <v>5</v>
      </c>
      <c r="AR90" s="52">
        <f t="shared" si="156"/>
        <v>0</v>
      </c>
      <c r="AS90" s="52">
        <f t="shared" si="157"/>
        <v>5</v>
      </c>
      <c r="AT90" s="53">
        <f>(AO90*CE90)*1.02</f>
        <v>0</v>
      </c>
      <c r="AU90" s="53">
        <f>(AP90*CE90)*1.02</f>
        <v>0</v>
      </c>
      <c r="AV90" s="53">
        <f>(AQ90*CE90)*1.02</f>
        <v>370.82099999999997</v>
      </c>
      <c r="AW90" s="53">
        <f>(AR90*CE90)*1.02</f>
        <v>0</v>
      </c>
      <c r="AX90" s="53">
        <f t="shared" ref="AX90" si="185">SUM(AT90:AW90)</f>
        <v>370.82099999999997</v>
      </c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33">
        <f t="shared" si="159"/>
        <v>0</v>
      </c>
      <c r="BL90" s="33">
        <f t="shared" si="160"/>
        <v>0</v>
      </c>
      <c r="BM90" s="33">
        <f t="shared" si="161"/>
        <v>0</v>
      </c>
      <c r="BN90" s="33">
        <f t="shared" si="162"/>
        <v>0</v>
      </c>
      <c r="BO90" s="33">
        <f t="shared" ref="BO90" si="186">SUM(BK90:BN90)</f>
        <v>0</v>
      </c>
      <c r="BP90" s="34">
        <f t="shared" si="164"/>
        <v>0</v>
      </c>
      <c r="BQ90" s="34">
        <f t="shared" si="165"/>
        <v>0</v>
      </c>
      <c r="BR90" s="34">
        <f t="shared" si="166"/>
        <v>0</v>
      </c>
      <c r="BS90" s="34">
        <f t="shared" si="167"/>
        <v>0</v>
      </c>
      <c r="BT90" s="34">
        <f t="shared" si="168"/>
        <v>0</v>
      </c>
      <c r="BU90" s="74">
        <f t="shared" si="169"/>
        <v>0</v>
      </c>
      <c r="BV90" s="74">
        <f t="shared" si="170"/>
        <v>0</v>
      </c>
      <c r="BW90" s="74">
        <f t="shared" si="171"/>
        <v>0</v>
      </c>
      <c r="BX90" s="74">
        <f t="shared" si="172"/>
        <v>0</v>
      </c>
      <c r="BY90" s="74">
        <f t="shared" si="173"/>
        <v>0</v>
      </c>
      <c r="BZ90" s="75">
        <f t="shared" si="174"/>
        <v>0</v>
      </c>
      <c r="CA90" s="75">
        <f t="shared" si="175"/>
        <v>0</v>
      </c>
      <c r="CB90" s="75">
        <f t="shared" si="176"/>
        <v>-370.82099999999997</v>
      </c>
      <c r="CC90" s="75">
        <f t="shared" si="177"/>
        <v>0</v>
      </c>
      <c r="CD90" s="75">
        <f t="shared" si="178"/>
        <v>-370.82099999999997</v>
      </c>
      <c r="CE90" s="50">
        <v>72.709999999999994</v>
      </c>
      <c r="CF90" s="83">
        <v>72.709999999999994</v>
      </c>
      <c r="CG90" s="98"/>
      <c r="CH90" s="99">
        <f t="shared" si="179"/>
        <v>0</v>
      </c>
      <c r="CI90" s="51"/>
      <c r="CJ90" s="48"/>
    </row>
    <row r="91" spans="1:88" s="15" customFormat="1" ht="22.5">
      <c r="A91" s="56" t="s">
        <v>150</v>
      </c>
      <c r="B91" s="56" t="s">
        <v>151</v>
      </c>
      <c r="C91" s="56" t="s">
        <v>152</v>
      </c>
      <c r="D91" s="56" t="s">
        <v>212</v>
      </c>
      <c r="E91" s="104" t="s">
        <v>271</v>
      </c>
      <c r="F91" s="56" t="s">
        <v>14</v>
      </c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43">
        <f t="shared" si="70"/>
        <v>0</v>
      </c>
      <c r="T91" s="32">
        <f t="shared" si="65"/>
        <v>0</v>
      </c>
      <c r="U91" s="32">
        <f t="shared" si="66"/>
        <v>0</v>
      </c>
      <c r="V91" s="32">
        <f t="shared" si="67"/>
        <v>0</v>
      </c>
      <c r="W91" s="32">
        <f t="shared" si="68"/>
        <v>0</v>
      </c>
      <c r="X91" s="49">
        <f t="shared" si="71"/>
        <v>0</v>
      </c>
      <c r="Y91" s="49">
        <f t="shared" si="72"/>
        <v>0</v>
      </c>
      <c r="Z91" s="49">
        <f t="shared" si="73"/>
        <v>0</v>
      </c>
      <c r="AA91" s="49">
        <f t="shared" si="74"/>
        <v>0</v>
      </c>
      <c r="AB91" s="49">
        <f t="shared" si="69"/>
        <v>0</v>
      </c>
      <c r="AC91" s="90"/>
      <c r="AD91" s="90"/>
      <c r="AE91" s="90"/>
      <c r="AF91" s="85"/>
      <c r="AG91" s="85"/>
      <c r="AH91" s="85"/>
      <c r="AI91" s="85">
        <v>25</v>
      </c>
      <c r="AJ91" s="85"/>
      <c r="AK91" s="85"/>
      <c r="AL91" s="85"/>
      <c r="AM91" s="85"/>
      <c r="AN91" s="85"/>
      <c r="AO91" s="52">
        <f t="shared" si="100"/>
        <v>0</v>
      </c>
      <c r="AP91" s="52">
        <f t="shared" si="101"/>
        <v>0</v>
      </c>
      <c r="AQ91" s="52">
        <f t="shared" si="102"/>
        <v>25</v>
      </c>
      <c r="AR91" s="52">
        <f t="shared" si="103"/>
        <v>0</v>
      </c>
      <c r="AS91" s="52">
        <f t="shared" si="104"/>
        <v>25</v>
      </c>
      <c r="AT91" s="53">
        <f>(AO91*CE91)*1.02</f>
        <v>0</v>
      </c>
      <c r="AU91" s="53">
        <f>(AP91*CE91)*1.02</f>
        <v>0</v>
      </c>
      <c r="AV91" s="53">
        <f>(AQ91*CE91)*1.02</f>
        <v>1854.1049999999998</v>
      </c>
      <c r="AW91" s="53">
        <f>(AR91*CE91)*1.02</f>
        <v>0</v>
      </c>
      <c r="AX91" s="53">
        <f t="shared" si="105"/>
        <v>1854.1049999999998</v>
      </c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33">
        <f t="shared" si="85"/>
        <v>0</v>
      </c>
      <c r="BL91" s="33">
        <f t="shared" si="86"/>
        <v>0</v>
      </c>
      <c r="BM91" s="33">
        <f t="shared" si="87"/>
        <v>0</v>
      </c>
      <c r="BN91" s="33">
        <f t="shared" si="88"/>
        <v>0</v>
      </c>
      <c r="BO91" s="33">
        <f t="shared" si="80"/>
        <v>0</v>
      </c>
      <c r="BP91" s="34">
        <f t="shared" si="81"/>
        <v>0</v>
      </c>
      <c r="BQ91" s="34">
        <f t="shared" si="82"/>
        <v>0</v>
      </c>
      <c r="BR91" s="34">
        <f t="shared" si="83"/>
        <v>0</v>
      </c>
      <c r="BS91" s="34">
        <f t="shared" si="84"/>
        <v>0</v>
      </c>
      <c r="BT91" s="34">
        <f t="shared" si="89"/>
        <v>0</v>
      </c>
      <c r="BU91" s="74">
        <f t="shared" si="90"/>
        <v>0</v>
      </c>
      <c r="BV91" s="74">
        <f t="shared" si="91"/>
        <v>0</v>
      </c>
      <c r="BW91" s="74">
        <f t="shared" si="92"/>
        <v>0</v>
      </c>
      <c r="BX91" s="74">
        <f t="shared" si="93"/>
        <v>0</v>
      </c>
      <c r="BY91" s="74">
        <f t="shared" si="94"/>
        <v>0</v>
      </c>
      <c r="BZ91" s="75">
        <f t="shared" si="95"/>
        <v>0</v>
      </c>
      <c r="CA91" s="75">
        <f t="shared" si="96"/>
        <v>0</v>
      </c>
      <c r="CB91" s="75">
        <f t="shared" si="97"/>
        <v>-1854.1049999999998</v>
      </c>
      <c r="CC91" s="75">
        <f t="shared" si="98"/>
        <v>0</v>
      </c>
      <c r="CD91" s="75">
        <f t="shared" si="99"/>
        <v>-1854.1049999999998</v>
      </c>
      <c r="CE91" s="50">
        <v>72.709999999999994</v>
      </c>
      <c r="CF91" s="83">
        <v>72.709999999999994</v>
      </c>
      <c r="CG91" s="98"/>
      <c r="CH91" s="99">
        <f t="shared" si="75"/>
        <v>0</v>
      </c>
      <c r="CI91" s="51"/>
      <c r="CJ91" s="48"/>
    </row>
    <row r="92" spans="1:88" s="61" customFormat="1" ht="12">
      <c r="C92" s="61" t="s">
        <v>268</v>
      </c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3"/>
      <c r="T92" s="63"/>
      <c r="U92" s="63"/>
      <c r="V92" s="63"/>
      <c r="W92" s="63"/>
      <c r="X92" s="64"/>
      <c r="Y92" s="64"/>
      <c r="Z92" s="64"/>
      <c r="AA92" s="64"/>
      <c r="AB92" s="64"/>
      <c r="AC92" s="92"/>
      <c r="AD92" s="92"/>
      <c r="AE92" s="92"/>
      <c r="AF92" s="86"/>
      <c r="AG92" s="86"/>
      <c r="AH92" s="86"/>
      <c r="AI92" s="86"/>
      <c r="AJ92" s="86"/>
      <c r="AK92" s="86"/>
      <c r="AL92" s="86"/>
      <c r="AM92" s="86"/>
      <c r="AN92" s="86"/>
      <c r="AO92" s="65"/>
      <c r="AP92" s="65"/>
      <c r="AQ92" s="65"/>
      <c r="AR92" s="65"/>
      <c r="AS92" s="66"/>
      <c r="AT92" s="67"/>
      <c r="AU92" s="67"/>
      <c r="AV92" s="67"/>
      <c r="AW92" s="67"/>
      <c r="AX92" s="67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9"/>
      <c r="BL92" s="69"/>
      <c r="BM92" s="69"/>
      <c r="BN92" s="69"/>
      <c r="BO92" s="69"/>
      <c r="BP92" s="70"/>
      <c r="BQ92" s="70"/>
      <c r="BR92" s="70"/>
      <c r="BS92" s="70"/>
      <c r="BT92" s="70"/>
      <c r="BU92" s="71"/>
      <c r="BV92" s="71"/>
      <c r="BW92" s="71"/>
      <c r="BX92" s="71"/>
      <c r="BY92" s="71"/>
      <c r="BZ92" s="72"/>
      <c r="CA92" s="72"/>
      <c r="CB92" s="72"/>
      <c r="CC92" s="72"/>
      <c r="CD92" s="72"/>
      <c r="CE92" s="65"/>
      <c r="CF92" s="73"/>
      <c r="CG92" s="101"/>
      <c r="CH92" s="101"/>
    </row>
    <row r="93" spans="1:88">
      <c r="G93" s="82" t="e">
        <f>SUBTOTAL(9,#REF!)</f>
        <v>#REF!</v>
      </c>
      <c r="H93" s="82" t="e">
        <f>SUBTOTAL(9,#REF!)</f>
        <v>#REF!</v>
      </c>
      <c r="I93" s="82" t="e">
        <f>SUBTOTAL(9,#REF!)</f>
        <v>#REF!</v>
      </c>
      <c r="J93" s="82" t="e">
        <f>SUBTOTAL(9,#REF!)</f>
        <v>#REF!</v>
      </c>
      <c r="K93" s="82" t="e">
        <f>SUBTOTAL(9,#REF!)</f>
        <v>#REF!</v>
      </c>
      <c r="L93" s="82" t="e">
        <f>SUBTOTAL(9,#REF!)</f>
        <v>#REF!</v>
      </c>
      <c r="M93" s="82" t="e">
        <f>SUBTOTAL(9,#REF!)</f>
        <v>#REF!</v>
      </c>
      <c r="N93" s="82" t="e">
        <f>SUBTOTAL(9,#REF!)</f>
        <v>#REF!</v>
      </c>
      <c r="O93" s="82" t="e">
        <f>SUBTOTAL(9,#REF!)</f>
        <v>#REF!</v>
      </c>
      <c r="P93" s="82" t="e">
        <f>SUBTOTAL(9,#REF!)</f>
        <v>#REF!</v>
      </c>
      <c r="Q93" s="82" t="e">
        <f>SUBTOTAL(9,#REF!)</f>
        <v>#REF!</v>
      </c>
      <c r="R93" s="82" t="e">
        <f>SUBTOTAL(9,#REF!)</f>
        <v>#REF!</v>
      </c>
      <c r="S93" s="81">
        <f>SUM(S3:S91)</f>
        <v>442</v>
      </c>
      <c r="T93" s="81">
        <f>SUM(T3:T91)</f>
        <v>1575</v>
      </c>
      <c r="U93" s="81">
        <f>SUM(U3:U91)</f>
        <v>1717</v>
      </c>
      <c r="V93" s="81">
        <f>SUM(V3:V91)</f>
        <v>5203</v>
      </c>
      <c r="W93" s="81">
        <f>SUM(S93:V93)</f>
        <v>8937</v>
      </c>
      <c r="X93" s="80">
        <f>SUBTOTAL(9,X3:X91)</f>
        <v>13356.09</v>
      </c>
      <c r="Y93" s="80">
        <f>SUBTOTAL(9,Y3:Y91)</f>
        <v>32238.549999999996</v>
      </c>
      <c r="Z93" s="80">
        <f>SUBTOTAL(9,Z3:Z91)</f>
        <v>17341.989999999998</v>
      </c>
      <c r="AA93" s="80">
        <f>SUBTOTAL(9,AA3:AA91)</f>
        <v>72243.959999999992</v>
      </c>
      <c r="AB93" s="80">
        <f>SUM(X93:AA93)</f>
        <v>135180.59</v>
      </c>
      <c r="AC93" s="94">
        <f t="shared" ref="AC93:AR93" si="187">SUM(AC2:AC92)</f>
        <v>855</v>
      </c>
      <c r="AD93" s="94">
        <f t="shared" si="187"/>
        <v>100</v>
      </c>
      <c r="AE93" s="94">
        <f t="shared" si="187"/>
        <v>155</v>
      </c>
      <c r="AF93" s="87">
        <f t="shared" si="187"/>
        <v>185</v>
      </c>
      <c r="AG93" s="87">
        <f t="shared" si="187"/>
        <v>793</v>
      </c>
      <c r="AH93" s="87">
        <f t="shared" si="187"/>
        <v>1024</v>
      </c>
      <c r="AI93" s="87">
        <f t="shared" si="187"/>
        <v>265</v>
      </c>
      <c r="AJ93" s="87">
        <f t="shared" si="187"/>
        <v>160</v>
      </c>
      <c r="AK93" s="87">
        <f t="shared" si="187"/>
        <v>1945</v>
      </c>
      <c r="AL93" s="87">
        <f t="shared" si="187"/>
        <v>70</v>
      </c>
      <c r="AM93" s="87">
        <f t="shared" si="187"/>
        <v>1170</v>
      </c>
      <c r="AN93" s="87">
        <f t="shared" si="187"/>
        <v>2189</v>
      </c>
      <c r="AO93" s="79">
        <f t="shared" si="187"/>
        <v>1110</v>
      </c>
      <c r="AP93" s="79">
        <f t="shared" si="187"/>
        <v>2002</v>
      </c>
      <c r="AQ93" s="79">
        <f t="shared" si="187"/>
        <v>2370</v>
      </c>
      <c r="AR93" s="79">
        <f t="shared" si="187"/>
        <v>3429</v>
      </c>
      <c r="AS93" s="79">
        <f>SUM(AO93:AR93)</f>
        <v>8911</v>
      </c>
      <c r="AT93" s="78">
        <f>SUM(AT2:AT92)</f>
        <v>24420.279000000002</v>
      </c>
      <c r="AU93" s="78">
        <f>SUM(AU2:AU92)</f>
        <v>36216.711600000002</v>
      </c>
      <c r="AV93" s="78">
        <f>SUM(AV2:AV92)</f>
        <v>42110.241000000002</v>
      </c>
      <c r="AW93" s="78">
        <f>SUM(AW2:AW92)</f>
        <v>61097.643000000004</v>
      </c>
      <c r="AX93" s="78">
        <f>SUM(AX2:AX92)</f>
        <v>163844.87459999998</v>
      </c>
      <c r="AY93" s="40">
        <f t="shared" ref="AY93:BS93" si="188">SUBTOTAL(9,AY3:AY92)</f>
        <v>910</v>
      </c>
      <c r="AZ93" s="40">
        <f t="shared" si="188"/>
        <v>0</v>
      </c>
      <c r="BA93" s="40">
        <f t="shared" si="188"/>
        <v>0</v>
      </c>
      <c r="BB93" s="40">
        <f t="shared" si="188"/>
        <v>0</v>
      </c>
      <c r="BC93" s="40">
        <f t="shared" si="188"/>
        <v>0</v>
      </c>
      <c r="BD93" s="40">
        <f t="shared" si="188"/>
        <v>0</v>
      </c>
      <c r="BE93" s="40">
        <f t="shared" si="188"/>
        <v>0</v>
      </c>
      <c r="BF93" s="40">
        <f t="shared" si="188"/>
        <v>0</v>
      </c>
      <c r="BG93" s="40">
        <f t="shared" si="188"/>
        <v>0</v>
      </c>
      <c r="BH93" s="40">
        <f t="shared" si="188"/>
        <v>0</v>
      </c>
      <c r="BI93" s="40">
        <f t="shared" si="188"/>
        <v>0</v>
      </c>
      <c r="BJ93" s="40">
        <f t="shared" si="188"/>
        <v>0</v>
      </c>
      <c r="BK93" s="39">
        <f t="shared" si="188"/>
        <v>0</v>
      </c>
      <c r="BL93" s="39">
        <f t="shared" si="188"/>
        <v>0</v>
      </c>
      <c r="BM93" s="39">
        <f t="shared" si="188"/>
        <v>0</v>
      </c>
      <c r="BN93" s="39">
        <f t="shared" si="188"/>
        <v>0</v>
      </c>
      <c r="BO93" s="39">
        <f t="shared" si="188"/>
        <v>910</v>
      </c>
      <c r="BP93" s="39">
        <f t="shared" si="188"/>
        <v>20486.25</v>
      </c>
      <c r="BQ93" s="39">
        <f t="shared" si="188"/>
        <v>0</v>
      </c>
      <c r="BR93" s="39">
        <f t="shared" si="188"/>
        <v>0</v>
      </c>
      <c r="BS93" s="39">
        <f t="shared" si="188"/>
        <v>0</v>
      </c>
      <c r="BT93" s="39">
        <f>SUM(BT3:BT92)</f>
        <v>20486.25</v>
      </c>
      <c r="BU93" s="76">
        <f t="shared" ref="BU93:CD93" si="189">SUBTOTAL(9,BU3:BU92)</f>
        <v>7130.1599999999989</v>
      </c>
      <c r="BV93" s="76">
        <f t="shared" si="189"/>
        <v>-32238.549999999996</v>
      </c>
      <c r="BW93" s="76">
        <f t="shared" si="189"/>
        <v>-17341.989999999998</v>
      </c>
      <c r="BX93" s="76">
        <f t="shared" si="189"/>
        <v>-72243.959999999992</v>
      </c>
      <c r="BY93" s="76">
        <f t="shared" si="189"/>
        <v>-114694.34000000001</v>
      </c>
      <c r="BZ93" s="77">
        <f t="shared" si="189"/>
        <v>-3934.0290000000014</v>
      </c>
      <c r="CA93" s="77">
        <f t="shared" si="189"/>
        <v>-36216.711600000002</v>
      </c>
      <c r="CB93" s="77">
        <f t="shared" si="189"/>
        <v>-42110.241000000002</v>
      </c>
      <c r="CC93" s="77">
        <f t="shared" si="189"/>
        <v>-61097.643000000004</v>
      </c>
      <c r="CD93" s="77">
        <f t="shared" si="189"/>
        <v>-143358.62460000001</v>
      </c>
      <c r="CG93" s="102">
        <f>SUBTOTAL(9,CG3:CG91)</f>
        <v>9193</v>
      </c>
      <c r="CH93" s="102">
        <f>SUBTOTAL(9,CH3:CH91)</f>
        <v>178687.22</v>
      </c>
    </row>
  </sheetData>
  <autoFilter ref="A2:CJ92" xr:uid="{2C98F234-6D96-4FF5-98F5-E8210CB8DC01}"/>
  <phoneticPr fontId="24"/>
  <pageMargins left="0" right="0" top="0" bottom="0" header="0.51181102362204722" footer="0.51181102362204722"/>
  <pageSetup paperSize="8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support file Asia Pacific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Bertrand DESVIGNES</dc:creator>
  <cp:lastModifiedBy>sales 4</cp:lastModifiedBy>
  <cp:lastPrinted>2018-09-14T03:51:19Z</cp:lastPrinted>
  <dcterms:created xsi:type="dcterms:W3CDTF">2017-09-19T08:45:47Z</dcterms:created>
  <dcterms:modified xsi:type="dcterms:W3CDTF">2019-07-22T08:49:36Z</dcterms:modified>
</cp:coreProperties>
</file>