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es 4\Documents\Chemie\Budget\2019\2019 Budget\"/>
    </mc:Choice>
  </mc:AlternateContent>
  <xr:revisionPtr revIDLastSave="0" documentId="13_ncr:1_{69A7118D-159C-498E-8DEF-D19089D0474E}" xr6:coauthVersionLast="38" xr6:coauthVersionMax="38" xr10:uidLastSave="{00000000-0000-0000-0000-000000000000}"/>
  <bookViews>
    <workbookView xWindow="0" yWindow="0" windowWidth="20490" windowHeight="7545" xr2:uid="{E6D64A85-4BD6-41CB-B6CD-0D82CD0620F2}"/>
  </bookViews>
  <sheets>
    <sheet name="Sheet1" sheetId="1" r:id="rId1"/>
    <sheet name="Draf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32" i="1" l="1"/>
  <c r="T96" i="1" l="1"/>
  <c r="T103" i="1" s="1"/>
  <c r="V103" i="1" s="1"/>
  <c r="F46" i="2"/>
  <c r="F45" i="2"/>
  <c r="F44" i="2"/>
  <c r="F43" i="2"/>
  <c r="F38" i="2"/>
  <c r="F37" i="2"/>
  <c r="F36" i="2"/>
  <c r="F35" i="2"/>
  <c r="F34" i="2"/>
  <c r="F25" i="2"/>
  <c r="F28" i="2"/>
  <c r="F27" i="2"/>
  <c r="F26" i="2"/>
  <c r="F24" i="2"/>
  <c r="F8" i="2"/>
  <c r="F7" i="2"/>
  <c r="F6" i="2"/>
  <c r="F18" i="2"/>
  <c r="F17" i="2"/>
  <c r="F16" i="2"/>
  <c r="F14" i="2"/>
  <c r="T89" i="1"/>
  <c r="T73" i="1"/>
  <c r="T57" i="1"/>
  <c r="T43" i="1"/>
  <c r="T30" i="1"/>
  <c r="T20" i="1"/>
  <c r="T14" i="1"/>
  <c r="T9" i="1"/>
  <c r="T32" i="1" l="1"/>
  <c r="F9" i="2"/>
  <c r="F39" i="2"/>
  <c r="F47" i="2"/>
  <c r="F29" i="2"/>
  <c r="F19" i="2"/>
  <c r="B142" i="1"/>
  <c r="S96" i="1"/>
  <c r="R96" i="1"/>
  <c r="Q96" i="1"/>
  <c r="P96" i="1"/>
  <c r="O96" i="1"/>
  <c r="L96" i="1"/>
  <c r="K96" i="1"/>
  <c r="J96" i="1"/>
  <c r="I96" i="1"/>
  <c r="H96" i="1"/>
  <c r="G96" i="1"/>
  <c r="F96" i="1"/>
  <c r="E96" i="1"/>
  <c r="D96" i="1"/>
  <c r="C96" i="1"/>
  <c r="S89" i="1"/>
  <c r="R89" i="1"/>
  <c r="Q89" i="1"/>
  <c r="P89" i="1"/>
  <c r="O89" i="1"/>
  <c r="L89" i="1"/>
  <c r="K89" i="1"/>
  <c r="J89" i="1"/>
  <c r="I89" i="1"/>
  <c r="H89" i="1"/>
  <c r="G89" i="1"/>
  <c r="F89" i="1"/>
  <c r="E89" i="1"/>
  <c r="D89" i="1"/>
  <c r="C89" i="1"/>
  <c r="S73" i="1"/>
  <c r="R73" i="1"/>
  <c r="Q73" i="1"/>
  <c r="P73" i="1"/>
  <c r="O73" i="1"/>
  <c r="L73" i="1"/>
  <c r="K73" i="1"/>
  <c r="J73" i="1"/>
  <c r="I73" i="1"/>
  <c r="H73" i="1"/>
  <c r="G73" i="1"/>
  <c r="F73" i="1"/>
  <c r="E73" i="1"/>
  <c r="D73" i="1"/>
  <c r="C73" i="1"/>
  <c r="S57" i="1"/>
  <c r="R57" i="1"/>
  <c r="Q57" i="1"/>
  <c r="P57" i="1"/>
  <c r="O57" i="1"/>
  <c r="L57" i="1"/>
  <c r="K57" i="1"/>
  <c r="J57" i="1"/>
  <c r="I57" i="1"/>
  <c r="H57" i="1"/>
  <c r="G57" i="1"/>
  <c r="F57" i="1"/>
  <c r="E57" i="1"/>
  <c r="D57" i="1"/>
  <c r="C57" i="1"/>
  <c r="S43" i="1"/>
  <c r="R43" i="1"/>
  <c r="Q43" i="1"/>
  <c r="P43" i="1"/>
  <c r="O43" i="1"/>
  <c r="L43" i="1"/>
  <c r="K43" i="1"/>
  <c r="J43" i="1"/>
  <c r="I43" i="1"/>
  <c r="H43" i="1"/>
  <c r="G43" i="1"/>
  <c r="F43" i="1"/>
  <c r="E43" i="1"/>
  <c r="D43" i="1"/>
  <c r="C43" i="1"/>
  <c r="S30" i="1"/>
  <c r="R30" i="1"/>
  <c r="Q30" i="1"/>
  <c r="P30" i="1"/>
  <c r="O30" i="1"/>
  <c r="L30" i="1"/>
  <c r="K30" i="1"/>
  <c r="J30" i="1"/>
  <c r="I30" i="1"/>
  <c r="H30" i="1"/>
  <c r="G30" i="1"/>
  <c r="F30" i="1"/>
  <c r="E30" i="1"/>
  <c r="D30" i="1"/>
  <c r="C30" i="1"/>
  <c r="S20" i="1"/>
  <c r="R20" i="1"/>
  <c r="Q20" i="1"/>
  <c r="P20" i="1"/>
  <c r="O20" i="1"/>
  <c r="L20" i="1"/>
  <c r="K20" i="1"/>
  <c r="J20" i="1"/>
  <c r="I20" i="1"/>
  <c r="H20" i="1"/>
  <c r="G20" i="1"/>
  <c r="F20" i="1"/>
  <c r="E20" i="1"/>
  <c r="D20" i="1"/>
  <c r="C20" i="1"/>
  <c r="S14" i="1"/>
  <c r="R14" i="1"/>
  <c r="Q14" i="1"/>
  <c r="P14" i="1"/>
  <c r="O14" i="1"/>
  <c r="O32" i="1" s="1"/>
  <c r="L14" i="1"/>
  <c r="K14" i="1"/>
  <c r="J14" i="1"/>
  <c r="I14" i="1"/>
  <c r="H14" i="1"/>
  <c r="G14" i="1"/>
  <c r="F14" i="1"/>
  <c r="E14" i="1"/>
  <c r="D14" i="1"/>
  <c r="C14" i="1"/>
  <c r="S9" i="1"/>
  <c r="R9" i="1"/>
  <c r="Q9" i="1"/>
  <c r="P9" i="1"/>
  <c r="O9" i="1"/>
  <c r="L9" i="1"/>
  <c r="K9" i="1"/>
  <c r="J9" i="1"/>
  <c r="I9" i="1"/>
  <c r="H9" i="1"/>
  <c r="G9" i="1"/>
  <c r="F9" i="1"/>
  <c r="E9" i="1"/>
  <c r="D9" i="1"/>
  <c r="C9" i="1"/>
  <c r="J103" i="1" l="1"/>
  <c r="S32" i="1"/>
  <c r="H103" i="1"/>
  <c r="R103" i="1"/>
  <c r="L32" i="1"/>
  <c r="D32" i="1"/>
  <c r="G103" i="1"/>
  <c r="Q103" i="1"/>
  <c r="I103" i="1"/>
  <c r="S103" i="1"/>
  <c r="P32" i="1"/>
  <c r="G32" i="1"/>
  <c r="Q32" i="1"/>
  <c r="H32" i="1"/>
  <c r="R32" i="1"/>
  <c r="I32" i="1"/>
  <c r="J32" i="1"/>
  <c r="C32" i="1"/>
  <c r="K32" i="1"/>
  <c r="C103" i="1"/>
  <c r="K103" i="1"/>
  <c r="D103" i="1"/>
  <c r="L103" i="1"/>
  <c r="E103" i="1"/>
  <c r="O103" i="1"/>
  <c r="F103" i="1"/>
  <c r="P103" i="1"/>
  <c r="E32" i="1"/>
  <c r="F32" i="1"/>
</calcChain>
</file>

<file path=xl/sharedStrings.xml><?xml version="1.0" encoding="utf-8"?>
<sst xmlns="http://schemas.openxmlformats.org/spreadsheetml/2006/main" count="332" uniqueCount="145">
  <si>
    <t>(CA)/RM</t>
  </si>
  <si>
    <t>(EA)/RM</t>
  </si>
  <si>
    <t>(DA)/RM</t>
  </si>
  <si>
    <t>(A2U)/RM</t>
  </si>
  <si>
    <t>(FA)/RM</t>
  </si>
  <si>
    <t>Sub-total</t>
  </si>
  <si>
    <t>M</t>
  </si>
  <si>
    <t>Advertisement</t>
  </si>
  <si>
    <t>T-shirt RM35*100</t>
  </si>
  <si>
    <t>20 years anniversary notepad--RM5*600</t>
  </si>
  <si>
    <t>Greeting Card 400*1.9/400*2.30</t>
  </si>
  <si>
    <t>Calender 400*4.3/450*5.50</t>
  </si>
  <si>
    <t>Calender 250+130+10+10+50*6.8</t>
  </si>
  <si>
    <t>Seminar Fee (Jeen/GSA/others)</t>
  </si>
  <si>
    <t>Seminar Fee (Jeen/GSA/Oryza/kobo)</t>
  </si>
  <si>
    <t xml:space="preserve">Exhibition </t>
  </si>
  <si>
    <t>Cosmebeaute Asia 2016</t>
  </si>
  <si>
    <t>Halfest 2018</t>
  </si>
  <si>
    <t>Cosmebeau Jakarta 2016</t>
  </si>
  <si>
    <t>Marketing Expenses--web-site/e-catalogue</t>
  </si>
  <si>
    <t>website/e-catalogue redesign</t>
  </si>
  <si>
    <t>Photography</t>
  </si>
  <si>
    <t>Designer--outsource</t>
  </si>
  <si>
    <t>Hard Copy of Brochure for Indonesia</t>
  </si>
  <si>
    <t>CosmoBeauty Jakarta 2016</t>
  </si>
  <si>
    <t>Consumables expenses--market sample</t>
  </si>
  <si>
    <t>Travelling Expenses</t>
  </si>
  <si>
    <t>SGD Regional Meeting*2</t>
  </si>
  <si>
    <t>Hong Kong*2</t>
  </si>
  <si>
    <t>In-cosmetic 2016 BKK(NM,HS,xx,xx)</t>
  </si>
  <si>
    <t>US--Bell, grant, Kobo</t>
  </si>
  <si>
    <t>Deadline: March &amp; August 2013</t>
  </si>
  <si>
    <t>NY-Baltimore-Chicago (HS)</t>
  </si>
  <si>
    <t>Taiwan/Japan/visit supplier</t>
  </si>
  <si>
    <t>Taiwan/Japan/China visit supplier</t>
  </si>
  <si>
    <t>In-Cosmetics--Barcelona (NM,HS)</t>
  </si>
  <si>
    <t>Total Marketing Expenses</t>
  </si>
  <si>
    <t>In-Cosmetics Paris</t>
  </si>
  <si>
    <t>S</t>
  </si>
  <si>
    <t>Bad Debts</t>
  </si>
  <si>
    <t>Consumables Expenses</t>
  </si>
  <si>
    <t>Entertainment / Gift / Condolence / Donation</t>
  </si>
  <si>
    <t>Sales Promotion of Goods</t>
  </si>
  <si>
    <t>Sales Promotion of Goods--Malaysia</t>
  </si>
  <si>
    <t>Sales Promotion of Goods--Indonesia</t>
  </si>
  <si>
    <t>Handphones</t>
  </si>
  <si>
    <t>SF</t>
  </si>
  <si>
    <t>SF-0163235412</t>
  </si>
  <si>
    <t>RS</t>
  </si>
  <si>
    <t>AN-0163375412</t>
  </si>
  <si>
    <t>MW</t>
  </si>
  <si>
    <t>MW-0123356895</t>
  </si>
  <si>
    <t>NM</t>
  </si>
  <si>
    <t>HS-0122088223</t>
  </si>
  <si>
    <t>C2</t>
  </si>
  <si>
    <t>C2-0162635412</t>
  </si>
  <si>
    <t>New Business Manager for Food</t>
  </si>
  <si>
    <t>HL-01112195412</t>
  </si>
  <si>
    <t>CC--&gt;New</t>
  </si>
  <si>
    <t>NH-0122985412</t>
  </si>
  <si>
    <t>C4</t>
  </si>
  <si>
    <t>C4-0162335412</t>
  </si>
  <si>
    <t>FA Fragrance Manager</t>
  </si>
  <si>
    <t>KL-0122835412</t>
  </si>
  <si>
    <t>FA Flavour Manager</t>
  </si>
  <si>
    <t>FW/E2</t>
  </si>
  <si>
    <t>FW-0162125412</t>
  </si>
  <si>
    <t>E4</t>
  </si>
  <si>
    <t>E4-0163225412</t>
  </si>
  <si>
    <t>Petrol</t>
  </si>
  <si>
    <t>WUG5412</t>
  </si>
  <si>
    <t>IA</t>
  </si>
  <si>
    <t>C3</t>
  </si>
  <si>
    <t>New Sales Exec</t>
  </si>
  <si>
    <t>WUS 2277</t>
  </si>
  <si>
    <t>WWK 9893</t>
  </si>
  <si>
    <t>E2</t>
  </si>
  <si>
    <t>E5</t>
  </si>
  <si>
    <t>Toll &amp; Parking</t>
  </si>
  <si>
    <t>E1</t>
  </si>
  <si>
    <t>Sales Travelling Expenses</t>
  </si>
  <si>
    <t>Indonesia 3*1500+1*1500</t>
  </si>
  <si>
    <t>Singapore</t>
  </si>
  <si>
    <t>E5 travelling to Malaysia*3</t>
  </si>
  <si>
    <t>Sunchemical training*2</t>
  </si>
  <si>
    <t>Travelling to Chemarome for training</t>
  </si>
  <si>
    <t>Domestic Indonesia</t>
  </si>
  <si>
    <t>Commission to client 27k*25%=6750, 900K*0.2=180k</t>
  </si>
  <si>
    <t>Carriage Outwards</t>
  </si>
  <si>
    <t>Lab Expenses--Equipment Calibration/R&amp;D Outsourse</t>
  </si>
  <si>
    <t>Postage /Courier</t>
  </si>
  <si>
    <t>Legal Fee</t>
  </si>
  <si>
    <t>Total Sales Expenses</t>
  </si>
  <si>
    <t>EA</t>
  </si>
  <si>
    <t>Behind</t>
  </si>
  <si>
    <t>CA</t>
  </si>
  <si>
    <t>DA--Printing Area</t>
  </si>
  <si>
    <t>FA</t>
  </si>
  <si>
    <t>Rental/Annum</t>
  </si>
  <si>
    <t>Rental/Annum*1.15</t>
  </si>
  <si>
    <t>17, Jalan TSB 6--4000sqft (CA property)</t>
  </si>
  <si>
    <t>Common Area--Foyer</t>
  </si>
  <si>
    <t>Common Area--Discussion</t>
  </si>
  <si>
    <t>Common Area--Conference</t>
  </si>
  <si>
    <t>Common Area--Pantry</t>
  </si>
  <si>
    <t>Lab</t>
  </si>
  <si>
    <t>CA Sample Room</t>
  </si>
  <si>
    <t>EA Sample Room</t>
  </si>
  <si>
    <t>HS Room</t>
  </si>
  <si>
    <t>MW Room</t>
  </si>
  <si>
    <t xml:space="preserve">NM Room </t>
  </si>
  <si>
    <t>TE Room</t>
  </si>
  <si>
    <t>SF Cubical</t>
  </si>
  <si>
    <t>General Office--10</t>
  </si>
  <si>
    <t>Vacant Area</t>
  </si>
  <si>
    <t>Rental--A2U pay CA RM13430</t>
  </si>
  <si>
    <t>Budget 2015</t>
  </si>
  <si>
    <t>In-cosmetic 2018 BKK(HS,TL,Vivienne,HL, New)</t>
  </si>
  <si>
    <t>In Cosmetic Bangkok 2019</t>
  </si>
  <si>
    <t>Accomodation</t>
  </si>
  <si>
    <t>Flight</t>
  </si>
  <si>
    <t>Meals</t>
  </si>
  <si>
    <t>Transportation</t>
  </si>
  <si>
    <t>Per Pax</t>
  </si>
  <si>
    <t>Total</t>
  </si>
  <si>
    <t>Others</t>
  </si>
  <si>
    <t>Days</t>
  </si>
  <si>
    <t>-</t>
  </si>
  <si>
    <t>Total(RM)</t>
  </si>
  <si>
    <t>Value(RM)</t>
  </si>
  <si>
    <t>2019 Gattefosse &amp; Kobo Seminar</t>
  </si>
  <si>
    <t>Seminar Room</t>
  </si>
  <si>
    <t>Printing Material</t>
  </si>
  <si>
    <t>Session</t>
  </si>
  <si>
    <t>FI Food Thailand 2019</t>
  </si>
  <si>
    <t>Sun Chemicals Tranining 2019</t>
  </si>
  <si>
    <t>Gattefosse, Singapore Tranining 2019</t>
  </si>
  <si>
    <t>1. Seminar And Tranining 2019 Budget</t>
  </si>
  <si>
    <t>2. Marketing Plan Budget 2019</t>
  </si>
  <si>
    <t>Facebook Advertising</t>
  </si>
  <si>
    <t>Per slot</t>
  </si>
  <si>
    <t>Calender</t>
  </si>
  <si>
    <t>Indonesia/Thailand 2*1500+1*1500</t>
  </si>
  <si>
    <t>Singapore Training</t>
  </si>
  <si>
    <t xml:space="preserve">Others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</si>
</sst>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_);_(* \(#,##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mbria"/>
      <family val="1"/>
    </font>
    <font>
      <sz val="9"/>
      <color theme="0"/>
      <name val="Cambria"/>
      <family val="1"/>
    </font>
    <font>
      <b/>
      <sz val="9"/>
      <name val="Cambria"/>
      <family val="1"/>
    </font>
    <font>
      <b/>
      <sz val="9"/>
      <color theme="0"/>
      <name val="Cambria"/>
      <family val="1"/>
    </font>
    <font>
      <sz val="9"/>
      <color indexed="10"/>
      <name val="Cambria"/>
      <family val="1"/>
    </font>
    <font>
      <sz val="9"/>
      <color rgb="FFFF0000"/>
      <name val="Cambria"/>
      <family val="1"/>
    </font>
    <font>
      <b/>
      <sz val="9"/>
      <color rgb="FFFF0000"/>
      <name val="Cambria"/>
      <family val="1"/>
    </font>
    <font>
      <sz val="9"/>
      <color indexed="60"/>
      <name val="Cambria"/>
      <family val="1"/>
    </font>
    <font>
      <sz val="9"/>
      <color indexed="17"/>
      <name val="Cambria"/>
      <family val="1"/>
    </font>
    <font>
      <sz val="9"/>
      <color indexed="14"/>
      <name val="Cambria"/>
      <family val="1"/>
    </font>
    <font>
      <sz val="12"/>
      <name val="Cambria"/>
      <family val="1"/>
    </font>
    <font>
      <b/>
      <sz val="10"/>
      <name val="Cambria"/>
      <family val="1"/>
    </font>
    <font>
      <b/>
      <sz val="10"/>
      <color rgb="FFFF0000"/>
      <name val="Cambria"/>
      <family val="1"/>
    </font>
    <font>
      <b/>
      <sz val="9"/>
      <color indexed="8"/>
      <name val="Cambria"/>
      <family val="1"/>
    </font>
    <font>
      <sz val="9"/>
      <color rgb="FFFF3399"/>
      <name val="Cambria"/>
      <family val="1"/>
    </font>
    <font>
      <sz val="9"/>
      <color theme="5" tint="-0.499984740745262"/>
      <name val="Cambria"/>
      <family val="1"/>
    </font>
    <font>
      <sz val="9"/>
      <color theme="6" tint="-0.249977111117893"/>
      <name val="Cambria"/>
      <family val="1"/>
    </font>
    <font>
      <sz val="9"/>
      <color indexed="12"/>
      <name val="Cambria"/>
      <family val="1"/>
    </font>
    <font>
      <sz val="9"/>
      <color rgb="FF0070C0"/>
      <name val="Cambria"/>
      <family val="1"/>
    </font>
    <font>
      <sz val="9"/>
      <color rgb="FF00B050"/>
      <name val="Cambria"/>
      <family val="1"/>
    </font>
    <font>
      <sz val="9"/>
      <color theme="1"/>
      <name val="Cambria"/>
      <family val="1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164" fontId="2" fillId="0" borderId="0" xfId="1" applyNumberFormat="1" applyFont="1"/>
    <xf numFmtId="0" fontId="2" fillId="2" borderId="0" xfId="1" applyNumberFormat="1" applyFont="1" applyFill="1" applyAlignment="1">
      <alignment horizontal="center" vertical="center"/>
    </xf>
    <xf numFmtId="0" fontId="2" fillId="3" borderId="0" xfId="1" applyNumberFormat="1" applyFont="1" applyFill="1" applyAlignment="1">
      <alignment horizontal="center" vertical="center"/>
    </xf>
    <xf numFmtId="0" fontId="3" fillId="4" borderId="0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/>
    </xf>
    <xf numFmtId="164" fontId="4" fillId="2" borderId="1" xfId="1" applyNumberFormat="1" applyFont="1" applyFill="1" applyBorder="1" applyAlignment="1">
      <alignment horizontal="center" vertical="center"/>
    </xf>
    <xf numFmtId="164" fontId="4" fillId="3" borderId="1" xfId="1" applyNumberFormat="1" applyFont="1" applyFill="1" applyBorder="1" applyAlignment="1">
      <alignment horizontal="center"/>
    </xf>
    <xf numFmtId="164" fontId="4" fillId="3" borderId="1" xfId="1" applyNumberFormat="1" applyFont="1" applyFill="1" applyBorder="1" applyAlignment="1">
      <alignment horizontal="center" vertical="center"/>
    </xf>
    <xf numFmtId="164" fontId="5" fillId="4" borderId="1" xfId="1" applyNumberFormat="1" applyFont="1" applyFill="1" applyBorder="1" applyAlignment="1">
      <alignment horizontal="center"/>
    </xf>
    <xf numFmtId="164" fontId="5" fillId="4" borderId="1" xfId="1" applyNumberFormat="1" applyFont="1" applyFill="1" applyBorder="1" applyAlignment="1">
      <alignment horizontal="center" vertical="center"/>
    </xf>
    <xf numFmtId="164" fontId="6" fillId="0" borderId="0" xfId="1" applyNumberFormat="1" applyFont="1" applyBorder="1" applyAlignment="1">
      <alignment horizontal="left"/>
    </xf>
    <xf numFmtId="164" fontId="4" fillId="5" borderId="0" xfId="1" applyNumberFormat="1" applyFont="1" applyFill="1"/>
    <xf numFmtId="164" fontId="4" fillId="6" borderId="0" xfId="1" applyNumberFormat="1" applyFont="1" applyFill="1"/>
    <xf numFmtId="164" fontId="2" fillId="0" borderId="0" xfId="1" applyNumberFormat="1" applyFont="1" applyFill="1" applyBorder="1"/>
    <xf numFmtId="164" fontId="4" fillId="7" borderId="0" xfId="1" applyNumberFormat="1" applyFont="1" applyFill="1"/>
    <xf numFmtId="164" fontId="2" fillId="5" borderId="0" xfId="1" applyNumberFormat="1" applyFont="1" applyFill="1" applyBorder="1"/>
    <xf numFmtId="164" fontId="2" fillId="6" borderId="0" xfId="1" applyNumberFormat="1" applyFont="1" applyFill="1" applyBorder="1"/>
    <xf numFmtId="164" fontId="4" fillId="7" borderId="0" xfId="1" applyNumberFormat="1" applyFont="1" applyFill="1" applyBorder="1"/>
    <xf numFmtId="164" fontId="6" fillId="0" borderId="0" xfId="1" applyNumberFormat="1" applyFont="1" applyBorder="1"/>
    <xf numFmtId="164" fontId="2" fillId="7" borderId="0" xfId="1" applyNumberFormat="1" applyFont="1" applyFill="1" applyBorder="1"/>
    <xf numFmtId="164" fontId="4" fillId="5" borderId="0" xfId="1" applyNumberFormat="1" applyFont="1" applyFill="1" applyBorder="1"/>
    <xf numFmtId="164" fontId="4" fillId="6" borderId="0" xfId="1" applyNumberFormat="1" applyFont="1" applyFill="1" applyBorder="1"/>
    <xf numFmtId="164" fontId="8" fillId="5" borderId="0" xfId="1" applyNumberFormat="1" applyFont="1" applyFill="1"/>
    <xf numFmtId="164" fontId="2" fillId="5" borderId="0" xfId="1" applyNumberFormat="1" applyFont="1" applyFill="1"/>
    <xf numFmtId="164" fontId="2" fillId="6" borderId="0" xfId="1" applyNumberFormat="1" applyFont="1" applyFill="1"/>
    <xf numFmtId="164" fontId="2" fillId="7" borderId="0" xfId="1" applyNumberFormat="1" applyFont="1" applyFill="1"/>
    <xf numFmtId="164" fontId="9" fillId="0" borderId="0" xfId="1" applyNumberFormat="1" applyFont="1" applyBorder="1" applyAlignment="1">
      <alignment horizontal="right"/>
    </xf>
    <xf numFmtId="164" fontId="10" fillId="0" borderId="0" xfId="1" applyNumberFormat="1" applyFont="1" applyBorder="1" applyAlignment="1">
      <alignment horizontal="right"/>
    </xf>
    <xf numFmtId="164" fontId="2" fillId="7" borderId="2" xfId="1" applyNumberFormat="1" applyFont="1" applyFill="1" applyBorder="1"/>
    <xf numFmtId="164" fontId="4" fillId="0" borderId="0" xfId="1" applyNumberFormat="1" applyFont="1" applyBorder="1" applyAlignment="1">
      <alignment horizontal="right"/>
    </xf>
    <xf numFmtId="164" fontId="6" fillId="0" borderId="0" xfId="1" applyNumberFormat="1" applyFont="1" applyBorder="1" applyAlignment="1">
      <alignment horizontal="right"/>
    </xf>
    <xf numFmtId="164" fontId="2" fillId="5" borderId="2" xfId="1" applyNumberFormat="1" applyFont="1" applyFill="1" applyBorder="1"/>
    <xf numFmtId="164" fontId="2" fillId="6" borderId="2" xfId="1" applyNumberFormat="1" applyFont="1" applyFill="1" applyBorder="1"/>
    <xf numFmtId="164" fontId="2" fillId="0" borderId="0" xfId="1" applyNumberFormat="1" applyFont="1" applyBorder="1" applyAlignment="1">
      <alignment horizontal="right"/>
    </xf>
    <xf numFmtId="164" fontId="4" fillId="0" borderId="0" xfId="1" applyNumberFormat="1" applyFont="1" applyFill="1" applyBorder="1"/>
    <xf numFmtId="164" fontId="3" fillId="8" borderId="0" xfId="1" applyNumberFormat="1" applyFont="1" applyFill="1" applyBorder="1" applyAlignment="1">
      <alignment horizontal="right"/>
    </xf>
    <xf numFmtId="164" fontId="11" fillId="0" borderId="0" xfId="1" applyNumberFormat="1" applyFont="1" applyBorder="1" applyAlignment="1">
      <alignment horizontal="right"/>
    </xf>
    <xf numFmtId="164" fontId="2" fillId="0" borderId="0" xfId="1" applyNumberFormat="1" applyFont="1" applyAlignment="1">
      <alignment horizontal="right"/>
    </xf>
    <xf numFmtId="164" fontId="12" fillId="0" borderId="0" xfId="1" applyNumberFormat="1" applyFont="1"/>
    <xf numFmtId="164" fontId="2" fillId="0" borderId="0" xfId="1" applyNumberFormat="1" applyFont="1" applyBorder="1"/>
    <xf numFmtId="164" fontId="7" fillId="5" borderId="0" xfId="1" applyNumberFormat="1" applyFont="1" applyFill="1"/>
    <xf numFmtId="164" fontId="7" fillId="6" borderId="0" xfId="1" applyNumberFormat="1" applyFont="1" applyFill="1"/>
    <xf numFmtId="164" fontId="7" fillId="7" borderId="0" xfId="1" applyNumberFormat="1" applyFont="1" applyFill="1"/>
    <xf numFmtId="164" fontId="6" fillId="0" borderId="0" xfId="1" applyNumberFormat="1" applyFont="1"/>
    <xf numFmtId="164" fontId="2" fillId="0" borderId="0" xfId="1" applyNumberFormat="1" applyFont="1" applyFill="1" applyBorder="1" applyAlignment="1">
      <alignment horizontal="right"/>
    </xf>
    <xf numFmtId="0" fontId="2" fillId="0" borderId="0" xfId="1" applyNumberFormat="1" applyFont="1" applyFill="1" applyBorder="1"/>
    <xf numFmtId="164" fontId="13" fillId="0" borderId="0" xfId="1" applyNumberFormat="1" applyFont="1" applyFill="1" applyAlignment="1">
      <alignment horizontal="center" vertical="center"/>
    </xf>
    <xf numFmtId="164" fontId="14" fillId="0" borderId="0" xfId="1" applyNumberFormat="1" applyFont="1" applyFill="1" applyAlignment="1">
      <alignment horizontal="center" vertical="center"/>
    </xf>
    <xf numFmtId="164" fontId="15" fillId="0" borderId="0" xfId="1" applyNumberFormat="1" applyFont="1" applyBorder="1" applyAlignment="1">
      <alignment horizontal="right"/>
    </xf>
    <xf numFmtId="164" fontId="9" fillId="0" borderId="0" xfId="1" applyNumberFormat="1" applyFont="1" applyFill="1" applyBorder="1" applyAlignment="1">
      <alignment horizontal="right"/>
    </xf>
    <xf numFmtId="164" fontId="16" fillId="0" borderId="0" xfId="1" applyNumberFormat="1" applyFont="1" applyFill="1" applyBorder="1" applyAlignment="1">
      <alignment horizontal="right"/>
    </xf>
    <xf numFmtId="164" fontId="17" fillId="0" borderId="0" xfId="1" applyNumberFormat="1" applyFont="1" applyAlignment="1">
      <alignment horizontal="right"/>
    </xf>
    <xf numFmtId="164" fontId="18" fillId="0" borderId="0" xfId="1" applyNumberFormat="1" applyFont="1" applyBorder="1" applyAlignment="1">
      <alignment horizontal="right"/>
    </xf>
    <xf numFmtId="164" fontId="19" fillId="0" borderId="0" xfId="1" applyNumberFormat="1" applyFont="1" applyBorder="1" applyAlignment="1">
      <alignment horizontal="right"/>
    </xf>
    <xf numFmtId="164" fontId="20" fillId="0" borderId="0" xfId="1" applyNumberFormat="1" applyFont="1" applyBorder="1" applyAlignment="1">
      <alignment horizontal="right"/>
    </xf>
    <xf numFmtId="164" fontId="20" fillId="0" borderId="0" xfId="1" applyNumberFormat="1" applyFont="1" applyAlignment="1">
      <alignment horizontal="right"/>
    </xf>
    <xf numFmtId="164" fontId="21" fillId="0" borderId="0" xfId="1" applyNumberFormat="1" applyFont="1" applyBorder="1" applyAlignment="1">
      <alignment horizontal="right"/>
    </xf>
    <xf numFmtId="164" fontId="6" fillId="0" borderId="0" xfId="1" applyNumberFormat="1" applyFont="1" applyFill="1" applyBorder="1"/>
    <xf numFmtId="164" fontId="2" fillId="0" borderId="2" xfId="1" applyNumberFormat="1" applyFont="1" applyBorder="1"/>
    <xf numFmtId="0" fontId="3" fillId="0" borderId="0" xfId="0" applyFont="1"/>
    <xf numFmtId="0" fontId="22" fillId="0" borderId="0" xfId="0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2" fontId="22" fillId="0" borderId="0" xfId="1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2" fillId="0" borderId="0" xfId="1" applyNumberFormat="1" applyFont="1" applyFill="1" applyAlignment="1">
      <alignment horizontal="center" vertical="center"/>
    </xf>
    <xf numFmtId="2" fontId="22" fillId="0" borderId="0" xfId="0" applyNumberFormat="1" applyFont="1" applyAlignment="1">
      <alignment horizontal="center" vertical="center"/>
    </xf>
    <xf numFmtId="0" fontId="2" fillId="0" borderId="0" xfId="0" applyFont="1" applyBorder="1"/>
    <xf numFmtId="164" fontId="2" fillId="9" borderId="0" xfId="1" applyNumberFormat="1" applyFont="1" applyFill="1"/>
    <xf numFmtId="164" fontId="2" fillId="9" borderId="2" xfId="1" applyNumberFormat="1" applyFont="1" applyFill="1" applyBorder="1"/>
    <xf numFmtId="164" fontId="4" fillId="9" borderId="0" xfId="1" applyNumberFormat="1" applyFont="1" applyFill="1"/>
    <xf numFmtId="164" fontId="2" fillId="9" borderId="0" xfId="1" applyNumberFormat="1" applyFont="1" applyFill="1" applyBorder="1"/>
    <xf numFmtId="164" fontId="4" fillId="9" borderId="0" xfId="1" applyNumberFormat="1" applyFont="1" applyFill="1" applyBorder="1"/>
    <xf numFmtId="164" fontId="7" fillId="9" borderId="0" xfId="1" applyNumberFormat="1" applyFont="1" applyFill="1"/>
    <xf numFmtId="0" fontId="0" fillId="10" borderId="0" xfId="0" applyFill="1"/>
    <xf numFmtId="0" fontId="23" fillId="10" borderId="0" xfId="0" applyFont="1" applyFill="1"/>
    <xf numFmtId="0" fontId="0" fillId="10" borderId="3" xfId="0" applyFill="1" applyBorder="1"/>
    <xf numFmtId="0" fontId="23" fillId="10" borderId="3" xfId="0" applyFont="1" applyFill="1" applyBorder="1"/>
    <xf numFmtId="0" fontId="0" fillId="10" borderId="3" xfId="0" quotePrefix="1" applyFill="1" applyBorder="1" applyAlignment="1">
      <alignment horizontal="right"/>
    </xf>
    <xf numFmtId="3" fontId="0" fillId="10" borderId="3" xfId="0" applyNumberFormat="1" applyFill="1" applyBorder="1"/>
    <xf numFmtId="0" fontId="24" fillId="10" borderId="0" xfId="0" applyFont="1" applyFill="1"/>
    <xf numFmtId="3" fontId="24" fillId="10" borderId="0" xfId="0" applyNumberFormat="1" applyFont="1" applyFill="1"/>
    <xf numFmtId="0" fontId="0" fillId="10" borderId="0" xfId="0" applyFill="1" applyBorder="1"/>
    <xf numFmtId="3" fontId="24" fillId="10" borderId="0" xfId="0" applyNumberFormat="1" applyFont="1" applyFill="1" applyBorder="1"/>
    <xf numFmtId="164" fontId="2" fillId="0" borderId="0" xfId="1" applyNumberFormat="1" applyFont="1" applyFill="1"/>
    <xf numFmtId="164" fontId="2" fillId="9" borderId="0" xfId="1" quotePrefix="1" applyNumberFormat="1" applyFont="1" applyFill="1" applyAlignment="1">
      <alignment horizontal="center"/>
    </xf>
    <xf numFmtId="9" fontId="2" fillId="0" borderId="0" xfId="2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1FA6-E05A-40B7-97BB-7CE54826F62E}">
  <dimension ref="A1:X142"/>
  <sheetViews>
    <sheetView tabSelected="1" workbookViewId="0">
      <selection activeCell="T78" sqref="T78"/>
    </sheetView>
  </sheetViews>
  <sheetFormatPr defaultColWidth="4.140625" defaultRowHeight="12" x14ac:dyDescent="0.2"/>
  <cols>
    <col min="1" max="1" width="5.140625" style="1" customWidth="1"/>
    <col min="2" max="2" width="38.140625" style="1" hidden="1" customWidth="1"/>
    <col min="3" max="6" width="11.140625" style="1" hidden="1" customWidth="1"/>
    <col min="7" max="7" width="12.42578125" style="1" hidden="1" customWidth="1"/>
    <col min="8" max="12" width="11.140625" style="1" hidden="1" customWidth="1"/>
    <col min="13" max="13" width="33.140625" style="1" hidden="1" customWidth="1"/>
    <col min="14" max="14" width="31.85546875" style="1" customWidth="1"/>
    <col min="15" max="19" width="11.140625" style="1" customWidth="1"/>
    <col min="20" max="22" width="9.5703125" style="1" customWidth="1"/>
    <col min="23" max="23" width="9.85546875" style="1" customWidth="1"/>
    <col min="24" max="24" width="8.42578125" style="1" customWidth="1"/>
    <col min="25" max="256" width="4.140625" style="1"/>
    <col min="257" max="257" width="5.140625" style="1" customWidth="1"/>
    <col min="258" max="269" width="0" style="1" hidden="1" customWidth="1"/>
    <col min="270" max="270" width="31.85546875" style="1" customWidth="1"/>
    <col min="271" max="275" width="11.140625" style="1" customWidth="1"/>
    <col min="276" max="278" width="9.5703125" style="1" customWidth="1"/>
    <col min="279" max="279" width="9.85546875" style="1" customWidth="1"/>
    <col min="280" max="280" width="8.42578125" style="1" customWidth="1"/>
    <col min="281" max="512" width="4.140625" style="1"/>
    <col min="513" max="513" width="5.140625" style="1" customWidth="1"/>
    <col min="514" max="525" width="0" style="1" hidden="1" customWidth="1"/>
    <col min="526" max="526" width="31.85546875" style="1" customWidth="1"/>
    <col min="527" max="531" width="11.140625" style="1" customWidth="1"/>
    <col min="532" max="534" width="9.5703125" style="1" customWidth="1"/>
    <col min="535" max="535" width="9.85546875" style="1" customWidth="1"/>
    <col min="536" max="536" width="8.42578125" style="1" customWidth="1"/>
    <col min="537" max="768" width="4.140625" style="1"/>
    <col min="769" max="769" width="5.140625" style="1" customWidth="1"/>
    <col min="770" max="781" width="0" style="1" hidden="1" customWidth="1"/>
    <col min="782" max="782" width="31.85546875" style="1" customWidth="1"/>
    <col min="783" max="787" width="11.140625" style="1" customWidth="1"/>
    <col min="788" max="790" width="9.5703125" style="1" customWidth="1"/>
    <col min="791" max="791" width="9.85546875" style="1" customWidth="1"/>
    <col min="792" max="792" width="8.42578125" style="1" customWidth="1"/>
    <col min="793" max="1024" width="4.140625" style="1"/>
    <col min="1025" max="1025" width="5.140625" style="1" customWidth="1"/>
    <col min="1026" max="1037" width="0" style="1" hidden="1" customWidth="1"/>
    <col min="1038" max="1038" width="31.85546875" style="1" customWidth="1"/>
    <col min="1039" max="1043" width="11.140625" style="1" customWidth="1"/>
    <col min="1044" max="1046" width="9.5703125" style="1" customWidth="1"/>
    <col min="1047" max="1047" width="9.85546875" style="1" customWidth="1"/>
    <col min="1048" max="1048" width="8.42578125" style="1" customWidth="1"/>
    <col min="1049" max="1280" width="4.140625" style="1"/>
    <col min="1281" max="1281" width="5.140625" style="1" customWidth="1"/>
    <col min="1282" max="1293" width="0" style="1" hidden="1" customWidth="1"/>
    <col min="1294" max="1294" width="31.85546875" style="1" customWidth="1"/>
    <col min="1295" max="1299" width="11.140625" style="1" customWidth="1"/>
    <col min="1300" max="1302" width="9.5703125" style="1" customWidth="1"/>
    <col min="1303" max="1303" width="9.85546875" style="1" customWidth="1"/>
    <col min="1304" max="1304" width="8.42578125" style="1" customWidth="1"/>
    <col min="1305" max="1536" width="4.140625" style="1"/>
    <col min="1537" max="1537" width="5.140625" style="1" customWidth="1"/>
    <col min="1538" max="1549" width="0" style="1" hidden="1" customWidth="1"/>
    <col min="1550" max="1550" width="31.85546875" style="1" customWidth="1"/>
    <col min="1551" max="1555" width="11.140625" style="1" customWidth="1"/>
    <col min="1556" max="1558" width="9.5703125" style="1" customWidth="1"/>
    <col min="1559" max="1559" width="9.85546875" style="1" customWidth="1"/>
    <col min="1560" max="1560" width="8.42578125" style="1" customWidth="1"/>
    <col min="1561" max="1792" width="4.140625" style="1"/>
    <col min="1793" max="1793" width="5.140625" style="1" customWidth="1"/>
    <col min="1794" max="1805" width="0" style="1" hidden="1" customWidth="1"/>
    <col min="1806" max="1806" width="31.85546875" style="1" customWidth="1"/>
    <col min="1807" max="1811" width="11.140625" style="1" customWidth="1"/>
    <col min="1812" max="1814" width="9.5703125" style="1" customWidth="1"/>
    <col min="1815" max="1815" width="9.85546875" style="1" customWidth="1"/>
    <col min="1816" max="1816" width="8.42578125" style="1" customWidth="1"/>
    <col min="1817" max="2048" width="4.140625" style="1"/>
    <col min="2049" max="2049" width="5.140625" style="1" customWidth="1"/>
    <col min="2050" max="2061" width="0" style="1" hidden="1" customWidth="1"/>
    <col min="2062" max="2062" width="31.85546875" style="1" customWidth="1"/>
    <col min="2063" max="2067" width="11.140625" style="1" customWidth="1"/>
    <col min="2068" max="2070" width="9.5703125" style="1" customWidth="1"/>
    <col min="2071" max="2071" width="9.85546875" style="1" customWidth="1"/>
    <col min="2072" max="2072" width="8.42578125" style="1" customWidth="1"/>
    <col min="2073" max="2304" width="4.140625" style="1"/>
    <col min="2305" max="2305" width="5.140625" style="1" customWidth="1"/>
    <col min="2306" max="2317" width="0" style="1" hidden="1" customWidth="1"/>
    <col min="2318" max="2318" width="31.85546875" style="1" customWidth="1"/>
    <col min="2319" max="2323" width="11.140625" style="1" customWidth="1"/>
    <col min="2324" max="2326" width="9.5703125" style="1" customWidth="1"/>
    <col min="2327" max="2327" width="9.85546875" style="1" customWidth="1"/>
    <col min="2328" max="2328" width="8.42578125" style="1" customWidth="1"/>
    <col min="2329" max="2560" width="4.140625" style="1"/>
    <col min="2561" max="2561" width="5.140625" style="1" customWidth="1"/>
    <col min="2562" max="2573" width="0" style="1" hidden="1" customWidth="1"/>
    <col min="2574" max="2574" width="31.85546875" style="1" customWidth="1"/>
    <col min="2575" max="2579" width="11.140625" style="1" customWidth="1"/>
    <col min="2580" max="2582" width="9.5703125" style="1" customWidth="1"/>
    <col min="2583" max="2583" width="9.85546875" style="1" customWidth="1"/>
    <col min="2584" max="2584" width="8.42578125" style="1" customWidth="1"/>
    <col min="2585" max="2816" width="4.140625" style="1"/>
    <col min="2817" max="2817" width="5.140625" style="1" customWidth="1"/>
    <col min="2818" max="2829" width="0" style="1" hidden="1" customWidth="1"/>
    <col min="2830" max="2830" width="31.85546875" style="1" customWidth="1"/>
    <col min="2831" max="2835" width="11.140625" style="1" customWidth="1"/>
    <col min="2836" max="2838" width="9.5703125" style="1" customWidth="1"/>
    <col min="2839" max="2839" width="9.85546875" style="1" customWidth="1"/>
    <col min="2840" max="2840" width="8.42578125" style="1" customWidth="1"/>
    <col min="2841" max="3072" width="4.140625" style="1"/>
    <col min="3073" max="3073" width="5.140625" style="1" customWidth="1"/>
    <col min="3074" max="3085" width="0" style="1" hidden="1" customWidth="1"/>
    <col min="3086" max="3086" width="31.85546875" style="1" customWidth="1"/>
    <col min="3087" max="3091" width="11.140625" style="1" customWidth="1"/>
    <col min="3092" max="3094" width="9.5703125" style="1" customWidth="1"/>
    <col min="3095" max="3095" width="9.85546875" style="1" customWidth="1"/>
    <col min="3096" max="3096" width="8.42578125" style="1" customWidth="1"/>
    <col min="3097" max="3328" width="4.140625" style="1"/>
    <col min="3329" max="3329" width="5.140625" style="1" customWidth="1"/>
    <col min="3330" max="3341" width="0" style="1" hidden="1" customWidth="1"/>
    <col min="3342" max="3342" width="31.85546875" style="1" customWidth="1"/>
    <col min="3343" max="3347" width="11.140625" style="1" customWidth="1"/>
    <col min="3348" max="3350" width="9.5703125" style="1" customWidth="1"/>
    <col min="3351" max="3351" width="9.85546875" style="1" customWidth="1"/>
    <col min="3352" max="3352" width="8.42578125" style="1" customWidth="1"/>
    <col min="3353" max="3584" width="4.140625" style="1"/>
    <col min="3585" max="3585" width="5.140625" style="1" customWidth="1"/>
    <col min="3586" max="3597" width="0" style="1" hidden="1" customWidth="1"/>
    <col min="3598" max="3598" width="31.85546875" style="1" customWidth="1"/>
    <col min="3599" max="3603" width="11.140625" style="1" customWidth="1"/>
    <col min="3604" max="3606" width="9.5703125" style="1" customWidth="1"/>
    <col min="3607" max="3607" width="9.85546875" style="1" customWidth="1"/>
    <col min="3608" max="3608" width="8.42578125" style="1" customWidth="1"/>
    <col min="3609" max="3840" width="4.140625" style="1"/>
    <col min="3841" max="3841" width="5.140625" style="1" customWidth="1"/>
    <col min="3842" max="3853" width="0" style="1" hidden="1" customWidth="1"/>
    <col min="3854" max="3854" width="31.85546875" style="1" customWidth="1"/>
    <col min="3855" max="3859" width="11.140625" style="1" customWidth="1"/>
    <col min="3860" max="3862" width="9.5703125" style="1" customWidth="1"/>
    <col min="3863" max="3863" width="9.85546875" style="1" customWidth="1"/>
    <col min="3864" max="3864" width="8.42578125" style="1" customWidth="1"/>
    <col min="3865" max="4096" width="4.140625" style="1"/>
    <col min="4097" max="4097" width="5.140625" style="1" customWidth="1"/>
    <col min="4098" max="4109" width="0" style="1" hidden="1" customWidth="1"/>
    <col min="4110" max="4110" width="31.85546875" style="1" customWidth="1"/>
    <col min="4111" max="4115" width="11.140625" style="1" customWidth="1"/>
    <col min="4116" max="4118" width="9.5703125" style="1" customWidth="1"/>
    <col min="4119" max="4119" width="9.85546875" style="1" customWidth="1"/>
    <col min="4120" max="4120" width="8.42578125" style="1" customWidth="1"/>
    <col min="4121" max="4352" width="4.140625" style="1"/>
    <col min="4353" max="4353" width="5.140625" style="1" customWidth="1"/>
    <col min="4354" max="4365" width="0" style="1" hidden="1" customWidth="1"/>
    <col min="4366" max="4366" width="31.85546875" style="1" customWidth="1"/>
    <col min="4367" max="4371" width="11.140625" style="1" customWidth="1"/>
    <col min="4372" max="4374" width="9.5703125" style="1" customWidth="1"/>
    <col min="4375" max="4375" width="9.85546875" style="1" customWidth="1"/>
    <col min="4376" max="4376" width="8.42578125" style="1" customWidth="1"/>
    <col min="4377" max="4608" width="4.140625" style="1"/>
    <col min="4609" max="4609" width="5.140625" style="1" customWidth="1"/>
    <col min="4610" max="4621" width="0" style="1" hidden="1" customWidth="1"/>
    <col min="4622" max="4622" width="31.85546875" style="1" customWidth="1"/>
    <col min="4623" max="4627" width="11.140625" style="1" customWidth="1"/>
    <col min="4628" max="4630" width="9.5703125" style="1" customWidth="1"/>
    <col min="4631" max="4631" width="9.85546875" style="1" customWidth="1"/>
    <col min="4632" max="4632" width="8.42578125" style="1" customWidth="1"/>
    <col min="4633" max="4864" width="4.140625" style="1"/>
    <col min="4865" max="4865" width="5.140625" style="1" customWidth="1"/>
    <col min="4866" max="4877" width="0" style="1" hidden="1" customWidth="1"/>
    <col min="4878" max="4878" width="31.85546875" style="1" customWidth="1"/>
    <col min="4879" max="4883" width="11.140625" style="1" customWidth="1"/>
    <col min="4884" max="4886" width="9.5703125" style="1" customWidth="1"/>
    <col min="4887" max="4887" width="9.85546875" style="1" customWidth="1"/>
    <col min="4888" max="4888" width="8.42578125" style="1" customWidth="1"/>
    <col min="4889" max="5120" width="4.140625" style="1"/>
    <col min="5121" max="5121" width="5.140625" style="1" customWidth="1"/>
    <col min="5122" max="5133" width="0" style="1" hidden="1" customWidth="1"/>
    <col min="5134" max="5134" width="31.85546875" style="1" customWidth="1"/>
    <col min="5135" max="5139" width="11.140625" style="1" customWidth="1"/>
    <col min="5140" max="5142" width="9.5703125" style="1" customWidth="1"/>
    <col min="5143" max="5143" width="9.85546875" style="1" customWidth="1"/>
    <col min="5144" max="5144" width="8.42578125" style="1" customWidth="1"/>
    <col min="5145" max="5376" width="4.140625" style="1"/>
    <col min="5377" max="5377" width="5.140625" style="1" customWidth="1"/>
    <col min="5378" max="5389" width="0" style="1" hidden="1" customWidth="1"/>
    <col min="5390" max="5390" width="31.85546875" style="1" customWidth="1"/>
    <col min="5391" max="5395" width="11.140625" style="1" customWidth="1"/>
    <col min="5396" max="5398" width="9.5703125" style="1" customWidth="1"/>
    <col min="5399" max="5399" width="9.85546875" style="1" customWidth="1"/>
    <col min="5400" max="5400" width="8.42578125" style="1" customWidth="1"/>
    <col min="5401" max="5632" width="4.140625" style="1"/>
    <col min="5633" max="5633" width="5.140625" style="1" customWidth="1"/>
    <col min="5634" max="5645" width="0" style="1" hidden="1" customWidth="1"/>
    <col min="5646" max="5646" width="31.85546875" style="1" customWidth="1"/>
    <col min="5647" max="5651" width="11.140625" style="1" customWidth="1"/>
    <col min="5652" max="5654" width="9.5703125" style="1" customWidth="1"/>
    <col min="5655" max="5655" width="9.85546875" style="1" customWidth="1"/>
    <col min="5656" max="5656" width="8.42578125" style="1" customWidth="1"/>
    <col min="5657" max="5888" width="4.140625" style="1"/>
    <col min="5889" max="5889" width="5.140625" style="1" customWidth="1"/>
    <col min="5890" max="5901" width="0" style="1" hidden="1" customWidth="1"/>
    <col min="5902" max="5902" width="31.85546875" style="1" customWidth="1"/>
    <col min="5903" max="5907" width="11.140625" style="1" customWidth="1"/>
    <col min="5908" max="5910" width="9.5703125" style="1" customWidth="1"/>
    <col min="5911" max="5911" width="9.85546875" style="1" customWidth="1"/>
    <col min="5912" max="5912" width="8.42578125" style="1" customWidth="1"/>
    <col min="5913" max="6144" width="4.140625" style="1"/>
    <col min="6145" max="6145" width="5.140625" style="1" customWidth="1"/>
    <col min="6146" max="6157" width="0" style="1" hidden="1" customWidth="1"/>
    <col min="6158" max="6158" width="31.85546875" style="1" customWidth="1"/>
    <col min="6159" max="6163" width="11.140625" style="1" customWidth="1"/>
    <col min="6164" max="6166" width="9.5703125" style="1" customWidth="1"/>
    <col min="6167" max="6167" width="9.85546875" style="1" customWidth="1"/>
    <col min="6168" max="6168" width="8.42578125" style="1" customWidth="1"/>
    <col min="6169" max="6400" width="4.140625" style="1"/>
    <col min="6401" max="6401" width="5.140625" style="1" customWidth="1"/>
    <col min="6402" max="6413" width="0" style="1" hidden="1" customWidth="1"/>
    <col min="6414" max="6414" width="31.85546875" style="1" customWidth="1"/>
    <col min="6415" max="6419" width="11.140625" style="1" customWidth="1"/>
    <col min="6420" max="6422" width="9.5703125" style="1" customWidth="1"/>
    <col min="6423" max="6423" width="9.85546875" style="1" customWidth="1"/>
    <col min="6424" max="6424" width="8.42578125" style="1" customWidth="1"/>
    <col min="6425" max="6656" width="4.140625" style="1"/>
    <col min="6657" max="6657" width="5.140625" style="1" customWidth="1"/>
    <col min="6658" max="6669" width="0" style="1" hidden="1" customWidth="1"/>
    <col min="6670" max="6670" width="31.85546875" style="1" customWidth="1"/>
    <col min="6671" max="6675" width="11.140625" style="1" customWidth="1"/>
    <col min="6676" max="6678" width="9.5703125" style="1" customWidth="1"/>
    <col min="6679" max="6679" width="9.85546875" style="1" customWidth="1"/>
    <col min="6680" max="6680" width="8.42578125" style="1" customWidth="1"/>
    <col min="6681" max="6912" width="4.140625" style="1"/>
    <col min="6913" max="6913" width="5.140625" style="1" customWidth="1"/>
    <col min="6914" max="6925" width="0" style="1" hidden="1" customWidth="1"/>
    <col min="6926" max="6926" width="31.85546875" style="1" customWidth="1"/>
    <col min="6927" max="6931" width="11.140625" style="1" customWidth="1"/>
    <col min="6932" max="6934" width="9.5703125" style="1" customWidth="1"/>
    <col min="6935" max="6935" width="9.85546875" style="1" customWidth="1"/>
    <col min="6936" max="6936" width="8.42578125" style="1" customWidth="1"/>
    <col min="6937" max="7168" width="4.140625" style="1"/>
    <col min="7169" max="7169" width="5.140625" style="1" customWidth="1"/>
    <col min="7170" max="7181" width="0" style="1" hidden="1" customWidth="1"/>
    <col min="7182" max="7182" width="31.85546875" style="1" customWidth="1"/>
    <col min="7183" max="7187" width="11.140625" style="1" customWidth="1"/>
    <col min="7188" max="7190" width="9.5703125" style="1" customWidth="1"/>
    <col min="7191" max="7191" width="9.85546875" style="1" customWidth="1"/>
    <col min="7192" max="7192" width="8.42578125" style="1" customWidth="1"/>
    <col min="7193" max="7424" width="4.140625" style="1"/>
    <col min="7425" max="7425" width="5.140625" style="1" customWidth="1"/>
    <col min="7426" max="7437" width="0" style="1" hidden="1" customWidth="1"/>
    <col min="7438" max="7438" width="31.85546875" style="1" customWidth="1"/>
    <col min="7439" max="7443" width="11.140625" style="1" customWidth="1"/>
    <col min="7444" max="7446" width="9.5703125" style="1" customWidth="1"/>
    <col min="7447" max="7447" width="9.85546875" style="1" customWidth="1"/>
    <col min="7448" max="7448" width="8.42578125" style="1" customWidth="1"/>
    <col min="7449" max="7680" width="4.140625" style="1"/>
    <col min="7681" max="7681" width="5.140625" style="1" customWidth="1"/>
    <col min="7682" max="7693" width="0" style="1" hidden="1" customWidth="1"/>
    <col min="7694" max="7694" width="31.85546875" style="1" customWidth="1"/>
    <col min="7695" max="7699" width="11.140625" style="1" customWidth="1"/>
    <col min="7700" max="7702" width="9.5703125" style="1" customWidth="1"/>
    <col min="7703" max="7703" width="9.85546875" style="1" customWidth="1"/>
    <col min="7704" max="7704" width="8.42578125" style="1" customWidth="1"/>
    <col min="7705" max="7936" width="4.140625" style="1"/>
    <col min="7937" max="7937" width="5.140625" style="1" customWidth="1"/>
    <col min="7938" max="7949" width="0" style="1" hidden="1" customWidth="1"/>
    <col min="7950" max="7950" width="31.85546875" style="1" customWidth="1"/>
    <col min="7951" max="7955" width="11.140625" style="1" customWidth="1"/>
    <col min="7956" max="7958" width="9.5703125" style="1" customWidth="1"/>
    <col min="7959" max="7959" width="9.85546875" style="1" customWidth="1"/>
    <col min="7960" max="7960" width="8.42578125" style="1" customWidth="1"/>
    <col min="7961" max="8192" width="4.140625" style="1"/>
    <col min="8193" max="8193" width="5.140625" style="1" customWidth="1"/>
    <col min="8194" max="8205" width="0" style="1" hidden="1" customWidth="1"/>
    <col min="8206" max="8206" width="31.85546875" style="1" customWidth="1"/>
    <col min="8207" max="8211" width="11.140625" style="1" customWidth="1"/>
    <col min="8212" max="8214" width="9.5703125" style="1" customWidth="1"/>
    <col min="8215" max="8215" width="9.85546875" style="1" customWidth="1"/>
    <col min="8216" max="8216" width="8.42578125" style="1" customWidth="1"/>
    <col min="8217" max="8448" width="4.140625" style="1"/>
    <col min="8449" max="8449" width="5.140625" style="1" customWidth="1"/>
    <col min="8450" max="8461" width="0" style="1" hidden="1" customWidth="1"/>
    <col min="8462" max="8462" width="31.85546875" style="1" customWidth="1"/>
    <col min="8463" max="8467" width="11.140625" style="1" customWidth="1"/>
    <col min="8468" max="8470" width="9.5703125" style="1" customWidth="1"/>
    <col min="8471" max="8471" width="9.85546875" style="1" customWidth="1"/>
    <col min="8472" max="8472" width="8.42578125" style="1" customWidth="1"/>
    <col min="8473" max="8704" width="4.140625" style="1"/>
    <col min="8705" max="8705" width="5.140625" style="1" customWidth="1"/>
    <col min="8706" max="8717" width="0" style="1" hidden="1" customWidth="1"/>
    <col min="8718" max="8718" width="31.85546875" style="1" customWidth="1"/>
    <col min="8719" max="8723" width="11.140625" style="1" customWidth="1"/>
    <col min="8724" max="8726" width="9.5703125" style="1" customWidth="1"/>
    <col min="8727" max="8727" width="9.85546875" style="1" customWidth="1"/>
    <col min="8728" max="8728" width="8.42578125" style="1" customWidth="1"/>
    <col min="8729" max="8960" width="4.140625" style="1"/>
    <col min="8961" max="8961" width="5.140625" style="1" customWidth="1"/>
    <col min="8962" max="8973" width="0" style="1" hidden="1" customWidth="1"/>
    <col min="8974" max="8974" width="31.85546875" style="1" customWidth="1"/>
    <col min="8975" max="8979" width="11.140625" style="1" customWidth="1"/>
    <col min="8980" max="8982" width="9.5703125" style="1" customWidth="1"/>
    <col min="8983" max="8983" width="9.85546875" style="1" customWidth="1"/>
    <col min="8984" max="8984" width="8.42578125" style="1" customWidth="1"/>
    <col min="8985" max="9216" width="4.140625" style="1"/>
    <col min="9217" max="9217" width="5.140625" style="1" customWidth="1"/>
    <col min="9218" max="9229" width="0" style="1" hidden="1" customWidth="1"/>
    <col min="9230" max="9230" width="31.85546875" style="1" customWidth="1"/>
    <col min="9231" max="9235" width="11.140625" style="1" customWidth="1"/>
    <col min="9236" max="9238" width="9.5703125" style="1" customWidth="1"/>
    <col min="9239" max="9239" width="9.85546875" style="1" customWidth="1"/>
    <col min="9240" max="9240" width="8.42578125" style="1" customWidth="1"/>
    <col min="9241" max="9472" width="4.140625" style="1"/>
    <col min="9473" max="9473" width="5.140625" style="1" customWidth="1"/>
    <col min="9474" max="9485" width="0" style="1" hidden="1" customWidth="1"/>
    <col min="9486" max="9486" width="31.85546875" style="1" customWidth="1"/>
    <col min="9487" max="9491" width="11.140625" style="1" customWidth="1"/>
    <col min="9492" max="9494" width="9.5703125" style="1" customWidth="1"/>
    <col min="9495" max="9495" width="9.85546875" style="1" customWidth="1"/>
    <col min="9496" max="9496" width="8.42578125" style="1" customWidth="1"/>
    <col min="9497" max="9728" width="4.140625" style="1"/>
    <col min="9729" max="9729" width="5.140625" style="1" customWidth="1"/>
    <col min="9730" max="9741" width="0" style="1" hidden="1" customWidth="1"/>
    <col min="9742" max="9742" width="31.85546875" style="1" customWidth="1"/>
    <col min="9743" max="9747" width="11.140625" style="1" customWidth="1"/>
    <col min="9748" max="9750" width="9.5703125" style="1" customWidth="1"/>
    <col min="9751" max="9751" width="9.85546875" style="1" customWidth="1"/>
    <col min="9752" max="9752" width="8.42578125" style="1" customWidth="1"/>
    <col min="9753" max="9984" width="4.140625" style="1"/>
    <col min="9985" max="9985" width="5.140625" style="1" customWidth="1"/>
    <col min="9986" max="9997" width="0" style="1" hidden="1" customWidth="1"/>
    <col min="9998" max="9998" width="31.85546875" style="1" customWidth="1"/>
    <col min="9999" max="10003" width="11.140625" style="1" customWidth="1"/>
    <col min="10004" max="10006" width="9.5703125" style="1" customWidth="1"/>
    <col min="10007" max="10007" width="9.85546875" style="1" customWidth="1"/>
    <col min="10008" max="10008" width="8.42578125" style="1" customWidth="1"/>
    <col min="10009" max="10240" width="4.140625" style="1"/>
    <col min="10241" max="10241" width="5.140625" style="1" customWidth="1"/>
    <col min="10242" max="10253" width="0" style="1" hidden="1" customWidth="1"/>
    <col min="10254" max="10254" width="31.85546875" style="1" customWidth="1"/>
    <col min="10255" max="10259" width="11.140625" style="1" customWidth="1"/>
    <col min="10260" max="10262" width="9.5703125" style="1" customWidth="1"/>
    <col min="10263" max="10263" width="9.85546875" style="1" customWidth="1"/>
    <col min="10264" max="10264" width="8.42578125" style="1" customWidth="1"/>
    <col min="10265" max="10496" width="4.140625" style="1"/>
    <col min="10497" max="10497" width="5.140625" style="1" customWidth="1"/>
    <col min="10498" max="10509" width="0" style="1" hidden="1" customWidth="1"/>
    <col min="10510" max="10510" width="31.85546875" style="1" customWidth="1"/>
    <col min="10511" max="10515" width="11.140625" style="1" customWidth="1"/>
    <col min="10516" max="10518" width="9.5703125" style="1" customWidth="1"/>
    <col min="10519" max="10519" width="9.85546875" style="1" customWidth="1"/>
    <col min="10520" max="10520" width="8.42578125" style="1" customWidth="1"/>
    <col min="10521" max="10752" width="4.140625" style="1"/>
    <col min="10753" max="10753" width="5.140625" style="1" customWidth="1"/>
    <col min="10754" max="10765" width="0" style="1" hidden="1" customWidth="1"/>
    <col min="10766" max="10766" width="31.85546875" style="1" customWidth="1"/>
    <col min="10767" max="10771" width="11.140625" style="1" customWidth="1"/>
    <col min="10772" max="10774" width="9.5703125" style="1" customWidth="1"/>
    <col min="10775" max="10775" width="9.85546875" style="1" customWidth="1"/>
    <col min="10776" max="10776" width="8.42578125" style="1" customWidth="1"/>
    <col min="10777" max="11008" width="4.140625" style="1"/>
    <col min="11009" max="11009" width="5.140625" style="1" customWidth="1"/>
    <col min="11010" max="11021" width="0" style="1" hidden="1" customWidth="1"/>
    <col min="11022" max="11022" width="31.85546875" style="1" customWidth="1"/>
    <col min="11023" max="11027" width="11.140625" style="1" customWidth="1"/>
    <col min="11028" max="11030" width="9.5703125" style="1" customWidth="1"/>
    <col min="11031" max="11031" width="9.85546875" style="1" customWidth="1"/>
    <col min="11032" max="11032" width="8.42578125" style="1" customWidth="1"/>
    <col min="11033" max="11264" width="4.140625" style="1"/>
    <col min="11265" max="11265" width="5.140625" style="1" customWidth="1"/>
    <col min="11266" max="11277" width="0" style="1" hidden="1" customWidth="1"/>
    <col min="11278" max="11278" width="31.85546875" style="1" customWidth="1"/>
    <col min="11279" max="11283" width="11.140625" style="1" customWidth="1"/>
    <col min="11284" max="11286" width="9.5703125" style="1" customWidth="1"/>
    <col min="11287" max="11287" width="9.85546875" style="1" customWidth="1"/>
    <col min="11288" max="11288" width="8.42578125" style="1" customWidth="1"/>
    <col min="11289" max="11520" width="4.140625" style="1"/>
    <col min="11521" max="11521" width="5.140625" style="1" customWidth="1"/>
    <col min="11522" max="11533" width="0" style="1" hidden="1" customWidth="1"/>
    <col min="11534" max="11534" width="31.85546875" style="1" customWidth="1"/>
    <col min="11535" max="11539" width="11.140625" style="1" customWidth="1"/>
    <col min="11540" max="11542" width="9.5703125" style="1" customWidth="1"/>
    <col min="11543" max="11543" width="9.85546875" style="1" customWidth="1"/>
    <col min="11544" max="11544" width="8.42578125" style="1" customWidth="1"/>
    <col min="11545" max="11776" width="4.140625" style="1"/>
    <col min="11777" max="11777" width="5.140625" style="1" customWidth="1"/>
    <col min="11778" max="11789" width="0" style="1" hidden="1" customWidth="1"/>
    <col min="11790" max="11790" width="31.85546875" style="1" customWidth="1"/>
    <col min="11791" max="11795" width="11.140625" style="1" customWidth="1"/>
    <col min="11796" max="11798" width="9.5703125" style="1" customWidth="1"/>
    <col min="11799" max="11799" width="9.85546875" style="1" customWidth="1"/>
    <col min="11800" max="11800" width="8.42578125" style="1" customWidth="1"/>
    <col min="11801" max="12032" width="4.140625" style="1"/>
    <col min="12033" max="12033" width="5.140625" style="1" customWidth="1"/>
    <col min="12034" max="12045" width="0" style="1" hidden="1" customWidth="1"/>
    <col min="12046" max="12046" width="31.85546875" style="1" customWidth="1"/>
    <col min="12047" max="12051" width="11.140625" style="1" customWidth="1"/>
    <col min="12052" max="12054" width="9.5703125" style="1" customWidth="1"/>
    <col min="12055" max="12055" width="9.85546875" style="1" customWidth="1"/>
    <col min="12056" max="12056" width="8.42578125" style="1" customWidth="1"/>
    <col min="12057" max="12288" width="4.140625" style="1"/>
    <col min="12289" max="12289" width="5.140625" style="1" customWidth="1"/>
    <col min="12290" max="12301" width="0" style="1" hidden="1" customWidth="1"/>
    <col min="12302" max="12302" width="31.85546875" style="1" customWidth="1"/>
    <col min="12303" max="12307" width="11.140625" style="1" customWidth="1"/>
    <col min="12308" max="12310" width="9.5703125" style="1" customWidth="1"/>
    <col min="12311" max="12311" width="9.85546875" style="1" customWidth="1"/>
    <col min="12312" max="12312" width="8.42578125" style="1" customWidth="1"/>
    <col min="12313" max="12544" width="4.140625" style="1"/>
    <col min="12545" max="12545" width="5.140625" style="1" customWidth="1"/>
    <col min="12546" max="12557" width="0" style="1" hidden="1" customWidth="1"/>
    <col min="12558" max="12558" width="31.85546875" style="1" customWidth="1"/>
    <col min="12559" max="12563" width="11.140625" style="1" customWidth="1"/>
    <col min="12564" max="12566" width="9.5703125" style="1" customWidth="1"/>
    <col min="12567" max="12567" width="9.85546875" style="1" customWidth="1"/>
    <col min="12568" max="12568" width="8.42578125" style="1" customWidth="1"/>
    <col min="12569" max="12800" width="4.140625" style="1"/>
    <col min="12801" max="12801" width="5.140625" style="1" customWidth="1"/>
    <col min="12802" max="12813" width="0" style="1" hidden="1" customWidth="1"/>
    <col min="12814" max="12814" width="31.85546875" style="1" customWidth="1"/>
    <col min="12815" max="12819" width="11.140625" style="1" customWidth="1"/>
    <col min="12820" max="12822" width="9.5703125" style="1" customWidth="1"/>
    <col min="12823" max="12823" width="9.85546875" style="1" customWidth="1"/>
    <col min="12824" max="12824" width="8.42578125" style="1" customWidth="1"/>
    <col min="12825" max="13056" width="4.140625" style="1"/>
    <col min="13057" max="13057" width="5.140625" style="1" customWidth="1"/>
    <col min="13058" max="13069" width="0" style="1" hidden="1" customWidth="1"/>
    <col min="13070" max="13070" width="31.85546875" style="1" customWidth="1"/>
    <col min="13071" max="13075" width="11.140625" style="1" customWidth="1"/>
    <col min="13076" max="13078" width="9.5703125" style="1" customWidth="1"/>
    <col min="13079" max="13079" width="9.85546875" style="1" customWidth="1"/>
    <col min="13080" max="13080" width="8.42578125" style="1" customWidth="1"/>
    <col min="13081" max="13312" width="4.140625" style="1"/>
    <col min="13313" max="13313" width="5.140625" style="1" customWidth="1"/>
    <col min="13314" max="13325" width="0" style="1" hidden="1" customWidth="1"/>
    <col min="13326" max="13326" width="31.85546875" style="1" customWidth="1"/>
    <col min="13327" max="13331" width="11.140625" style="1" customWidth="1"/>
    <col min="13332" max="13334" width="9.5703125" style="1" customWidth="1"/>
    <col min="13335" max="13335" width="9.85546875" style="1" customWidth="1"/>
    <col min="13336" max="13336" width="8.42578125" style="1" customWidth="1"/>
    <col min="13337" max="13568" width="4.140625" style="1"/>
    <col min="13569" max="13569" width="5.140625" style="1" customWidth="1"/>
    <col min="13570" max="13581" width="0" style="1" hidden="1" customWidth="1"/>
    <col min="13582" max="13582" width="31.85546875" style="1" customWidth="1"/>
    <col min="13583" max="13587" width="11.140625" style="1" customWidth="1"/>
    <col min="13588" max="13590" width="9.5703125" style="1" customWidth="1"/>
    <col min="13591" max="13591" width="9.85546875" style="1" customWidth="1"/>
    <col min="13592" max="13592" width="8.42578125" style="1" customWidth="1"/>
    <col min="13593" max="13824" width="4.140625" style="1"/>
    <col min="13825" max="13825" width="5.140625" style="1" customWidth="1"/>
    <col min="13826" max="13837" width="0" style="1" hidden="1" customWidth="1"/>
    <col min="13838" max="13838" width="31.85546875" style="1" customWidth="1"/>
    <col min="13839" max="13843" width="11.140625" style="1" customWidth="1"/>
    <col min="13844" max="13846" width="9.5703125" style="1" customWidth="1"/>
    <col min="13847" max="13847" width="9.85546875" style="1" customWidth="1"/>
    <col min="13848" max="13848" width="8.42578125" style="1" customWidth="1"/>
    <col min="13849" max="14080" width="4.140625" style="1"/>
    <col min="14081" max="14081" width="5.140625" style="1" customWidth="1"/>
    <col min="14082" max="14093" width="0" style="1" hidden="1" customWidth="1"/>
    <col min="14094" max="14094" width="31.85546875" style="1" customWidth="1"/>
    <col min="14095" max="14099" width="11.140625" style="1" customWidth="1"/>
    <col min="14100" max="14102" width="9.5703125" style="1" customWidth="1"/>
    <col min="14103" max="14103" width="9.85546875" style="1" customWidth="1"/>
    <col min="14104" max="14104" width="8.42578125" style="1" customWidth="1"/>
    <col min="14105" max="14336" width="4.140625" style="1"/>
    <col min="14337" max="14337" width="5.140625" style="1" customWidth="1"/>
    <col min="14338" max="14349" width="0" style="1" hidden="1" customWidth="1"/>
    <col min="14350" max="14350" width="31.85546875" style="1" customWidth="1"/>
    <col min="14351" max="14355" width="11.140625" style="1" customWidth="1"/>
    <col min="14356" max="14358" width="9.5703125" style="1" customWidth="1"/>
    <col min="14359" max="14359" width="9.85546875" style="1" customWidth="1"/>
    <col min="14360" max="14360" width="8.42578125" style="1" customWidth="1"/>
    <col min="14361" max="14592" width="4.140625" style="1"/>
    <col min="14593" max="14593" width="5.140625" style="1" customWidth="1"/>
    <col min="14594" max="14605" width="0" style="1" hidden="1" customWidth="1"/>
    <col min="14606" max="14606" width="31.85546875" style="1" customWidth="1"/>
    <col min="14607" max="14611" width="11.140625" style="1" customWidth="1"/>
    <col min="14612" max="14614" width="9.5703125" style="1" customWidth="1"/>
    <col min="14615" max="14615" width="9.85546875" style="1" customWidth="1"/>
    <col min="14616" max="14616" width="8.42578125" style="1" customWidth="1"/>
    <col min="14617" max="14848" width="4.140625" style="1"/>
    <col min="14849" max="14849" width="5.140625" style="1" customWidth="1"/>
    <col min="14850" max="14861" width="0" style="1" hidden="1" customWidth="1"/>
    <col min="14862" max="14862" width="31.85546875" style="1" customWidth="1"/>
    <col min="14863" max="14867" width="11.140625" style="1" customWidth="1"/>
    <col min="14868" max="14870" width="9.5703125" style="1" customWidth="1"/>
    <col min="14871" max="14871" width="9.85546875" style="1" customWidth="1"/>
    <col min="14872" max="14872" width="8.42578125" style="1" customWidth="1"/>
    <col min="14873" max="15104" width="4.140625" style="1"/>
    <col min="15105" max="15105" width="5.140625" style="1" customWidth="1"/>
    <col min="15106" max="15117" width="0" style="1" hidden="1" customWidth="1"/>
    <col min="15118" max="15118" width="31.85546875" style="1" customWidth="1"/>
    <col min="15119" max="15123" width="11.140625" style="1" customWidth="1"/>
    <col min="15124" max="15126" width="9.5703125" style="1" customWidth="1"/>
    <col min="15127" max="15127" width="9.85546875" style="1" customWidth="1"/>
    <col min="15128" max="15128" width="8.42578125" style="1" customWidth="1"/>
    <col min="15129" max="15360" width="4.140625" style="1"/>
    <col min="15361" max="15361" width="5.140625" style="1" customWidth="1"/>
    <col min="15362" max="15373" width="0" style="1" hidden="1" customWidth="1"/>
    <col min="15374" max="15374" width="31.85546875" style="1" customWidth="1"/>
    <col min="15375" max="15379" width="11.140625" style="1" customWidth="1"/>
    <col min="15380" max="15382" width="9.5703125" style="1" customWidth="1"/>
    <col min="15383" max="15383" width="9.85546875" style="1" customWidth="1"/>
    <col min="15384" max="15384" width="8.42578125" style="1" customWidth="1"/>
    <col min="15385" max="15616" width="4.140625" style="1"/>
    <col min="15617" max="15617" width="5.140625" style="1" customWidth="1"/>
    <col min="15618" max="15629" width="0" style="1" hidden="1" customWidth="1"/>
    <col min="15630" max="15630" width="31.85546875" style="1" customWidth="1"/>
    <col min="15631" max="15635" width="11.140625" style="1" customWidth="1"/>
    <col min="15636" max="15638" width="9.5703125" style="1" customWidth="1"/>
    <col min="15639" max="15639" width="9.85546875" style="1" customWidth="1"/>
    <col min="15640" max="15640" width="8.42578125" style="1" customWidth="1"/>
    <col min="15641" max="15872" width="4.140625" style="1"/>
    <col min="15873" max="15873" width="5.140625" style="1" customWidth="1"/>
    <col min="15874" max="15885" width="0" style="1" hidden="1" customWidth="1"/>
    <col min="15886" max="15886" width="31.85546875" style="1" customWidth="1"/>
    <col min="15887" max="15891" width="11.140625" style="1" customWidth="1"/>
    <col min="15892" max="15894" width="9.5703125" style="1" customWidth="1"/>
    <col min="15895" max="15895" width="9.85546875" style="1" customWidth="1"/>
    <col min="15896" max="15896" width="8.42578125" style="1" customWidth="1"/>
    <col min="15897" max="16128" width="4.140625" style="1"/>
    <col min="16129" max="16129" width="5.140625" style="1" customWidth="1"/>
    <col min="16130" max="16141" width="0" style="1" hidden="1" customWidth="1"/>
    <col min="16142" max="16142" width="31.85546875" style="1" customWidth="1"/>
    <col min="16143" max="16147" width="11.140625" style="1" customWidth="1"/>
    <col min="16148" max="16150" width="9.5703125" style="1" customWidth="1"/>
    <col min="16151" max="16151" width="9.85546875" style="1" customWidth="1"/>
    <col min="16152" max="16152" width="8.42578125" style="1" customWidth="1"/>
    <col min="16153" max="16384" width="4.140625" style="1"/>
  </cols>
  <sheetData>
    <row r="1" spans="1:24" x14ac:dyDescent="0.2">
      <c r="M1" s="35"/>
      <c r="N1" s="35"/>
    </row>
    <row r="2" spans="1:24" x14ac:dyDescent="0.2">
      <c r="C2" s="2">
        <v>2016</v>
      </c>
      <c r="D2" s="2">
        <v>2016</v>
      </c>
      <c r="E2" s="2">
        <v>2016</v>
      </c>
      <c r="F2" s="2">
        <v>2016</v>
      </c>
      <c r="G2" s="2">
        <v>2016</v>
      </c>
      <c r="H2" s="3">
        <v>2017</v>
      </c>
      <c r="I2" s="3">
        <v>2017</v>
      </c>
      <c r="J2" s="3">
        <v>2017</v>
      </c>
      <c r="K2" s="3">
        <v>2017</v>
      </c>
      <c r="L2" s="3">
        <v>2017</v>
      </c>
      <c r="M2" s="14"/>
      <c r="N2" s="14"/>
      <c r="O2" s="4">
        <v>2018</v>
      </c>
      <c r="P2" s="4">
        <v>2018</v>
      </c>
      <c r="Q2" s="4">
        <v>2018</v>
      </c>
      <c r="R2" s="4">
        <v>2018</v>
      </c>
      <c r="S2" s="4">
        <v>2018</v>
      </c>
      <c r="T2" s="4">
        <v>2019</v>
      </c>
      <c r="U2" s="4">
        <v>2019</v>
      </c>
      <c r="V2" s="4">
        <v>2019</v>
      </c>
      <c r="W2" s="4">
        <v>2019</v>
      </c>
      <c r="X2" s="4">
        <v>2019</v>
      </c>
    </row>
    <row r="3" spans="1:24" ht="12.75" thickBot="1" x14ac:dyDescent="0.25">
      <c r="C3" s="5" t="s">
        <v>0</v>
      </c>
      <c r="D3" s="5" t="s">
        <v>1</v>
      </c>
      <c r="E3" s="5" t="s">
        <v>2</v>
      </c>
      <c r="F3" s="5" t="s">
        <v>3</v>
      </c>
      <c r="G3" s="6" t="s">
        <v>4</v>
      </c>
      <c r="H3" s="7" t="s">
        <v>0</v>
      </c>
      <c r="I3" s="7" t="s">
        <v>1</v>
      </c>
      <c r="J3" s="7" t="s">
        <v>2</v>
      </c>
      <c r="K3" s="7" t="s">
        <v>3</v>
      </c>
      <c r="L3" s="8" t="s">
        <v>4</v>
      </c>
      <c r="M3" s="14"/>
      <c r="N3" s="14"/>
      <c r="O3" s="9" t="s">
        <v>0</v>
      </c>
      <c r="P3" s="9" t="s">
        <v>1</v>
      </c>
      <c r="Q3" s="9" t="s">
        <v>2</v>
      </c>
      <c r="R3" s="9" t="s">
        <v>3</v>
      </c>
      <c r="S3" s="10" t="s">
        <v>4</v>
      </c>
      <c r="T3" s="9" t="s">
        <v>0</v>
      </c>
      <c r="U3" s="9" t="s">
        <v>1</v>
      </c>
      <c r="V3" s="9" t="s">
        <v>2</v>
      </c>
      <c r="W3" s="9" t="s">
        <v>3</v>
      </c>
      <c r="X3" s="10" t="s">
        <v>4</v>
      </c>
    </row>
    <row r="4" spans="1:24" x14ac:dyDescent="0.2">
      <c r="A4" s="1" t="s">
        <v>6</v>
      </c>
      <c r="B4" s="19" t="s">
        <v>7</v>
      </c>
      <c r="C4" s="24"/>
      <c r="D4" s="24"/>
      <c r="E4" s="24"/>
      <c r="F4" s="24"/>
      <c r="G4" s="24"/>
      <c r="H4" s="25"/>
      <c r="I4" s="25"/>
      <c r="J4" s="25"/>
      <c r="K4" s="25"/>
      <c r="L4" s="25"/>
      <c r="M4" s="14"/>
      <c r="N4" s="19" t="s">
        <v>7</v>
      </c>
      <c r="O4" s="26"/>
      <c r="P4" s="26"/>
      <c r="Q4" s="26"/>
      <c r="R4" s="26"/>
      <c r="S4" s="26"/>
      <c r="T4" s="68"/>
    </row>
    <row r="5" spans="1:24" x14ac:dyDescent="0.2">
      <c r="B5" s="34" t="s">
        <v>8</v>
      </c>
      <c r="C5" s="24">
        <v>1050</v>
      </c>
      <c r="D5" s="41">
        <v>1050</v>
      </c>
      <c r="E5" s="24">
        <v>350</v>
      </c>
      <c r="F5" s="24">
        <v>700</v>
      </c>
      <c r="G5" s="24">
        <v>350</v>
      </c>
      <c r="H5" s="25">
        <v>0</v>
      </c>
      <c r="I5" s="42">
        <v>0</v>
      </c>
      <c r="J5" s="25">
        <v>0</v>
      </c>
      <c r="K5" s="25">
        <v>0</v>
      </c>
      <c r="L5" s="25">
        <v>0</v>
      </c>
      <c r="M5" s="14"/>
      <c r="N5" s="34" t="s">
        <v>8</v>
      </c>
      <c r="O5" s="26">
        <v>0</v>
      </c>
      <c r="P5" s="26">
        <v>0</v>
      </c>
      <c r="Q5" s="26">
        <v>0</v>
      </c>
      <c r="R5" s="26">
        <v>0</v>
      </c>
      <c r="S5" s="26">
        <v>0</v>
      </c>
      <c r="T5" s="68">
        <v>0</v>
      </c>
    </row>
    <row r="6" spans="1:24" x14ac:dyDescent="0.2">
      <c r="B6" s="34" t="s">
        <v>9</v>
      </c>
      <c r="C6" s="24">
        <v>0</v>
      </c>
      <c r="D6" s="24">
        <v>0</v>
      </c>
      <c r="E6" s="24">
        <v>0</v>
      </c>
      <c r="F6" s="24">
        <v>0</v>
      </c>
      <c r="G6" s="24">
        <v>0</v>
      </c>
      <c r="H6" s="25">
        <v>0</v>
      </c>
      <c r="I6" s="25">
        <v>0</v>
      </c>
      <c r="J6" s="25">
        <v>0</v>
      </c>
      <c r="K6" s="25">
        <v>0</v>
      </c>
      <c r="L6" s="25">
        <v>0</v>
      </c>
      <c r="M6" s="14"/>
      <c r="N6" s="34" t="s">
        <v>9</v>
      </c>
      <c r="O6" s="26">
        <v>0</v>
      </c>
      <c r="P6" s="26">
        <v>0</v>
      </c>
      <c r="Q6" s="26">
        <v>0</v>
      </c>
      <c r="R6" s="26">
        <v>0</v>
      </c>
      <c r="S6" s="26">
        <v>0</v>
      </c>
      <c r="T6" s="68">
        <v>0</v>
      </c>
    </row>
    <row r="7" spans="1:24" x14ac:dyDescent="0.2">
      <c r="B7" s="34" t="s">
        <v>10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5">
        <v>0</v>
      </c>
      <c r="I7" s="25">
        <v>0</v>
      </c>
      <c r="J7" s="25">
        <v>0</v>
      </c>
      <c r="K7" s="25">
        <v>0</v>
      </c>
      <c r="L7" s="25">
        <v>0</v>
      </c>
      <c r="M7" s="14"/>
      <c r="N7" s="34" t="s">
        <v>10</v>
      </c>
      <c r="O7" s="26">
        <v>0</v>
      </c>
      <c r="P7" s="26">
        <v>0</v>
      </c>
      <c r="Q7" s="26">
        <v>0</v>
      </c>
      <c r="R7" s="26">
        <v>0</v>
      </c>
      <c r="S7" s="26">
        <v>0</v>
      </c>
      <c r="T7" s="68">
        <v>0</v>
      </c>
    </row>
    <row r="8" spans="1:24" x14ac:dyDescent="0.2">
      <c r="B8" s="34" t="s">
        <v>11</v>
      </c>
      <c r="C8" s="32">
        <v>1100</v>
      </c>
      <c r="D8" s="32">
        <v>660</v>
      </c>
      <c r="E8" s="32">
        <v>165</v>
      </c>
      <c r="F8" s="32">
        <v>165</v>
      </c>
      <c r="G8" s="32">
        <v>385</v>
      </c>
      <c r="H8" s="33">
        <v>1100</v>
      </c>
      <c r="I8" s="33">
        <v>660</v>
      </c>
      <c r="J8" s="33">
        <v>165</v>
      </c>
      <c r="K8" s="33">
        <v>165</v>
      </c>
      <c r="L8" s="33">
        <v>385</v>
      </c>
      <c r="M8" s="14"/>
      <c r="N8" s="34" t="s">
        <v>12</v>
      </c>
      <c r="O8" s="29">
        <v>1700</v>
      </c>
      <c r="P8" s="29">
        <v>884</v>
      </c>
      <c r="Q8" s="29">
        <v>68</v>
      </c>
      <c r="R8" s="29">
        <v>68</v>
      </c>
      <c r="S8" s="29">
        <v>340</v>
      </c>
      <c r="T8" s="69">
        <v>1700</v>
      </c>
    </row>
    <row r="9" spans="1:24" x14ac:dyDescent="0.2">
      <c r="B9" s="30" t="s">
        <v>5</v>
      </c>
      <c r="C9" s="12">
        <f t="shared" ref="C9:L9" si="0">SUM(C5:C8)</f>
        <v>2150</v>
      </c>
      <c r="D9" s="23">
        <f t="shared" si="0"/>
        <v>1710</v>
      </c>
      <c r="E9" s="12">
        <f t="shared" si="0"/>
        <v>515</v>
      </c>
      <c r="F9" s="12">
        <f t="shared" si="0"/>
        <v>865</v>
      </c>
      <c r="G9" s="12">
        <f t="shared" si="0"/>
        <v>735</v>
      </c>
      <c r="H9" s="13">
        <f t="shared" si="0"/>
        <v>1100</v>
      </c>
      <c r="I9" s="13">
        <f t="shared" si="0"/>
        <v>660</v>
      </c>
      <c r="J9" s="13">
        <f t="shared" si="0"/>
        <v>165</v>
      </c>
      <c r="K9" s="13">
        <f t="shared" si="0"/>
        <v>165</v>
      </c>
      <c r="L9" s="13">
        <f t="shared" si="0"/>
        <v>385</v>
      </c>
      <c r="M9" s="14"/>
      <c r="N9" s="30" t="s">
        <v>5</v>
      </c>
      <c r="O9" s="15">
        <f t="shared" ref="O9:T9" si="1">SUM(O5:O8)</f>
        <v>1700</v>
      </c>
      <c r="P9" s="15">
        <f t="shared" si="1"/>
        <v>884</v>
      </c>
      <c r="Q9" s="15">
        <f t="shared" si="1"/>
        <v>68</v>
      </c>
      <c r="R9" s="15">
        <f t="shared" si="1"/>
        <v>68</v>
      </c>
      <c r="S9" s="15">
        <f t="shared" si="1"/>
        <v>340</v>
      </c>
      <c r="T9" s="70">
        <f t="shared" si="1"/>
        <v>1700</v>
      </c>
    </row>
    <row r="10" spans="1:24" x14ac:dyDescent="0.2">
      <c r="A10" s="1" t="s">
        <v>6</v>
      </c>
      <c r="B10" s="19" t="s">
        <v>13</v>
      </c>
      <c r="C10" s="12">
        <v>20000</v>
      </c>
      <c r="D10" s="12">
        <v>0</v>
      </c>
      <c r="E10" s="12">
        <v>0</v>
      </c>
      <c r="F10" s="12">
        <v>0</v>
      </c>
      <c r="G10" s="12">
        <v>0</v>
      </c>
      <c r="H10" s="13">
        <v>20000</v>
      </c>
      <c r="I10" s="13">
        <v>0</v>
      </c>
      <c r="J10" s="13">
        <v>0</v>
      </c>
      <c r="K10" s="13">
        <v>0</v>
      </c>
      <c r="L10" s="13">
        <v>0</v>
      </c>
      <c r="M10" s="14"/>
      <c r="N10" s="19" t="s">
        <v>14</v>
      </c>
      <c r="O10" s="15">
        <v>26400</v>
      </c>
      <c r="P10" s="15">
        <v>0</v>
      </c>
      <c r="Q10" s="15">
        <v>0</v>
      </c>
      <c r="R10" s="15">
        <v>0</v>
      </c>
      <c r="S10" s="15">
        <v>0</v>
      </c>
      <c r="T10" s="70">
        <v>23000</v>
      </c>
    </row>
    <row r="11" spans="1:24" x14ac:dyDescent="0.2">
      <c r="A11" s="1" t="s">
        <v>6</v>
      </c>
      <c r="B11" s="11" t="s">
        <v>15</v>
      </c>
      <c r="C11" s="24"/>
      <c r="D11" s="24"/>
      <c r="E11" s="24"/>
      <c r="F11" s="24"/>
      <c r="G11" s="24"/>
      <c r="H11" s="25"/>
      <c r="I11" s="25"/>
      <c r="J11" s="25"/>
      <c r="K11" s="25"/>
      <c r="L11" s="25"/>
      <c r="M11" s="14"/>
      <c r="N11" s="11" t="s">
        <v>15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68">
        <v>0</v>
      </c>
    </row>
    <row r="12" spans="1:24" x14ac:dyDescent="0.2">
      <c r="B12" s="34" t="s">
        <v>16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14"/>
      <c r="N12" s="36" t="s">
        <v>17</v>
      </c>
      <c r="O12" s="26">
        <v>0</v>
      </c>
      <c r="P12" s="26">
        <v>0</v>
      </c>
      <c r="Q12" s="26">
        <v>0</v>
      </c>
      <c r="R12" s="26">
        <v>0</v>
      </c>
      <c r="S12" s="43">
        <v>0</v>
      </c>
      <c r="T12" s="68">
        <v>0</v>
      </c>
    </row>
    <row r="13" spans="1:24" x14ac:dyDescent="0.2">
      <c r="B13" s="34" t="s">
        <v>18</v>
      </c>
      <c r="C13" s="32">
        <v>0</v>
      </c>
      <c r="D13" s="32">
        <v>20000</v>
      </c>
      <c r="E13" s="32">
        <v>0</v>
      </c>
      <c r="F13" s="32">
        <v>0</v>
      </c>
      <c r="G13" s="32">
        <v>0</v>
      </c>
      <c r="H13" s="33">
        <v>0</v>
      </c>
      <c r="I13" s="33">
        <v>20000</v>
      </c>
      <c r="J13" s="33">
        <v>0</v>
      </c>
      <c r="K13" s="33">
        <v>0</v>
      </c>
      <c r="L13" s="33">
        <v>0</v>
      </c>
      <c r="M13" s="35"/>
      <c r="N13" s="34" t="s">
        <v>18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69">
        <v>0</v>
      </c>
    </row>
    <row r="14" spans="1:24" x14ac:dyDescent="0.2">
      <c r="B14" s="30" t="s">
        <v>5</v>
      </c>
      <c r="C14" s="12">
        <f t="shared" ref="C14:L14" si="2">SUM(C12:C13)</f>
        <v>0</v>
      </c>
      <c r="D14" s="12">
        <f t="shared" si="2"/>
        <v>20000</v>
      </c>
      <c r="E14" s="12">
        <f t="shared" si="2"/>
        <v>0</v>
      </c>
      <c r="F14" s="12">
        <f t="shared" si="2"/>
        <v>0</v>
      </c>
      <c r="G14" s="12">
        <f t="shared" si="2"/>
        <v>0</v>
      </c>
      <c r="H14" s="13">
        <f t="shared" si="2"/>
        <v>0</v>
      </c>
      <c r="I14" s="13">
        <f t="shared" si="2"/>
        <v>20000</v>
      </c>
      <c r="J14" s="13">
        <f t="shared" si="2"/>
        <v>0</v>
      </c>
      <c r="K14" s="13">
        <f t="shared" si="2"/>
        <v>0</v>
      </c>
      <c r="L14" s="13">
        <f t="shared" si="2"/>
        <v>0</v>
      </c>
      <c r="M14" s="14"/>
      <c r="N14" s="14"/>
      <c r="O14" s="15">
        <f t="shared" ref="O14:T14" si="3">SUM(O10:O13)</f>
        <v>26400</v>
      </c>
      <c r="P14" s="15">
        <f t="shared" si="3"/>
        <v>0</v>
      </c>
      <c r="Q14" s="15">
        <f t="shared" si="3"/>
        <v>0</v>
      </c>
      <c r="R14" s="15">
        <f t="shared" si="3"/>
        <v>0</v>
      </c>
      <c r="S14" s="15">
        <f t="shared" si="3"/>
        <v>0</v>
      </c>
      <c r="T14" s="70">
        <f t="shared" si="3"/>
        <v>23000</v>
      </c>
    </row>
    <row r="15" spans="1:24" x14ac:dyDescent="0.2">
      <c r="A15" s="1" t="s">
        <v>6</v>
      </c>
      <c r="B15" s="44" t="s">
        <v>19</v>
      </c>
      <c r="C15" s="24"/>
      <c r="D15" s="24"/>
      <c r="E15" s="24"/>
      <c r="F15" s="24"/>
      <c r="G15" s="24"/>
      <c r="H15" s="25"/>
      <c r="I15" s="25"/>
      <c r="J15" s="25"/>
      <c r="K15" s="25"/>
      <c r="L15" s="25"/>
      <c r="M15" s="14"/>
      <c r="N15" s="44" t="s">
        <v>19</v>
      </c>
      <c r="O15" s="26">
        <v>0</v>
      </c>
      <c r="P15" s="26">
        <v>0</v>
      </c>
      <c r="Q15" s="26">
        <v>0</v>
      </c>
      <c r="R15" s="26">
        <v>0</v>
      </c>
      <c r="S15" s="26">
        <v>0</v>
      </c>
      <c r="T15" s="68">
        <v>0</v>
      </c>
    </row>
    <row r="16" spans="1:24" x14ac:dyDescent="0.2">
      <c r="A16" s="14"/>
      <c r="B16" s="45" t="s">
        <v>20</v>
      </c>
      <c r="C16" s="24">
        <v>1800</v>
      </c>
      <c r="D16" s="41">
        <v>5400</v>
      </c>
      <c r="E16" s="24">
        <v>0</v>
      </c>
      <c r="F16" s="24">
        <v>0</v>
      </c>
      <c r="G16" s="24">
        <v>1000</v>
      </c>
      <c r="H16" s="25">
        <v>1800</v>
      </c>
      <c r="I16" s="25">
        <v>5400</v>
      </c>
      <c r="J16" s="25">
        <v>0</v>
      </c>
      <c r="K16" s="25">
        <v>0</v>
      </c>
      <c r="L16" s="25">
        <v>1000</v>
      </c>
      <c r="M16" s="14"/>
      <c r="N16" s="45" t="s">
        <v>20</v>
      </c>
      <c r="O16" s="26">
        <v>0</v>
      </c>
      <c r="P16" s="26">
        <v>0</v>
      </c>
      <c r="Q16" s="26">
        <v>0</v>
      </c>
      <c r="R16" s="26">
        <v>0</v>
      </c>
      <c r="S16" s="26">
        <v>0</v>
      </c>
      <c r="T16" s="68">
        <v>0</v>
      </c>
    </row>
    <row r="17" spans="1:22" x14ac:dyDescent="0.2">
      <c r="A17" s="14"/>
      <c r="B17" s="45" t="s">
        <v>21</v>
      </c>
      <c r="C17" s="24">
        <v>0</v>
      </c>
      <c r="D17" s="24">
        <v>4000</v>
      </c>
      <c r="E17" s="24">
        <v>0</v>
      </c>
      <c r="F17" s="24">
        <v>0</v>
      </c>
      <c r="G17" s="24">
        <v>0</v>
      </c>
      <c r="H17" s="25">
        <v>0</v>
      </c>
      <c r="I17" s="25">
        <v>4000</v>
      </c>
      <c r="J17" s="25">
        <v>0</v>
      </c>
      <c r="K17" s="25">
        <v>0</v>
      </c>
      <c r="L17" s="25">
        <v>0</v>
      </c>
      <c r="M17" s="14"/>
      <c r="N17" s="45" t="s">
        <v>21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68">
        <v>0</v>
      </c>
    </row>
    <row r="18" spans="1:22" x14ac:dyDescent="0.2">
      <c r="A18" s="14"/>
      <c r="B18" s="38" t="s">
        <v>22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14"/>
      <c r="N18" s="38" t="s">
        <v>22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68">
        <v>0</v>
      </c>
    </row>
    <row r="19" spans="1:22" x14ac:dyDescent="0.2">
      <c r="A19" s="14"/>
      <c r="B19" s="38" t="s">
        <v>23</v>
      </c>
      <c r="C19" s="32">
        <v>0</v>
      </c>
      <c r="D19" s="32">
        <v>0</v>
      </c>
      <c r="E19" s="32">
        <v>0</v>
      </c>
      <c r="F19" s="32">
        <v>0</v>
      </c>
      <c r="G19" s="32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14" t="s">
        <v>24</v>
      </c>
      <c r="N19" s="38" t="s">
        <v>23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69">
        <v>0</v>
      </c>
    </row>
    <row r="20" spans="1:22" x14ac:dyDescent="0.2">
      <c r="A20" s="14"/>
      <c r="B20" s="30" t="s">
        <v>5</v>
      </c>
      <c r="C20" s="12">
        <f t="shared" ref="C20:L20" si="4">SUM(C16:C19)</f>
        <v>1800</v>
      </c>
      <c r="D20" s="23">
        <f t="shared" si="4"/>
        <v>9400</v>
      </c>
      <c r="E20" s="12">
        <f t="shared" si="4"/>
        <v>0</v>
      </c>
      <c r="F20" s="12">
        <f t="shared" si="4"/>
        <v>0</v>
      </c>
      <c r="G20" s="12">
        <f t="shared" si="4"/>
        <v>1000</v>
      </c>
      <c r="H20" s="13">
        <f t="shared" si="4"/>
        <v>1800</v>
      </c>
      <c r="I20" s="13">
        <f t="shared" si="4"/>
        <v>9400</v>
      </c>
      <c r="J20" s="13">
        <f t="shared" si="4"/>
        <v>0</v>
      </c>
      <c r="K20" s="13">
        <f t="shared" si="4"/>
        <v>0</v>
      </c>
      <c r="L20" s="13">
        <f t="shared" si="4"/>
        <v>1000</v>
      </c>
      <c r="M20" s="14"/>
      <c r="N20" s="30" t="s">
        <v>5</v>
      </c>
      <c r="O20" s="15">
        <f t="shared" ref="O20:T20" si="5">SUM(O15:O19)</f>
        <v>0</v>
      </c>
      <c r="P20" s="15">
        <f t="shared" si="5"/>
        <v>0</v>
      </c>
      <c r="Q20" s="15">
        <f t="shared" si="5"/>
        <v>0</v>
      </c>
      <c r="R20" s="15">
        <f t="shared" si="5"/>
        <v>0</v>
      </c>
      <c r="S20" s="15">
        <f t="shared" si="5"/>
        <v>0</v>
      </c>
      <c r="T20" s="70">
        <f t="shared" si="5"/>
        <v>0</v>
      </c>
    </row>
    <row r="21" spans="1:22" x14ac:dyDescent="0.2">
      <c r="A21" s="1" t="s">
        <v>6</v>
      </c>
      <c r="B21" s="19" t="s">
        <v>25</v>
      </c>
      <c r="C21" s="12">
        <v>1000</v>
      </c>
      <c r="D21" s="12">
        <v>0</v>
      </c>
      <c r="E21" s="12">
        <v>500</v>
      </c>
      <c r="F21" s="12">
        <v>0</v>
      </c>
      <c r="G21" s="12">
        <v>200</v>
      </c>
      <c r="H21" s="13">
        <v>1000</v>
      </c>
      <c r="I21" s="13">
        <v>0</v>
      </c>
      <c r="J21" s="13">
        <v>500</v>
      </c>
      <c r="K21" s="13">
        <v>0</v>
      </c>
      <c r="L21" s="13">
        <v>200</v>
      </c>
      <c r="M21" s="35"/>
      <c r="N21" s="19" t="s">
        <v>25</v>
      </c>
      <c r="O21" s="15">
        <v>1000</v>
      </c>
      <c r="P21" s="15">
        <v>0</v>
      </c>
      <c r="Q21" s="15">
        <v>0</v>
      </c>
      <c r="R21" s="15">
        <v>0</v>
      </c>
      <c r="S21" s="15">
        <v>1000</v>
      </c>
      <c r="T21" s="70">
        <v>1000</v>
      </c>
    </row>
    <row r="22" spans="1:22" x14ac:dyDescent="0.2">
      <c r="A22" s="1" t="s">
        <v>6</v>
      </c>
      <c r="B22" s="19" t="s">
        <v>26</v>
      </c>
      <c r="C22" s="24"/>
      <c r="D22" s="24"/>
      <c r="E22" s="24"/>
      <c r="F22" s="24"/>
      <c r="G22" s="24"/>
      <c r="H22" s="25"/>
      <c r="I22" s="25"/>
      <c r="J22" s="25"/>
      <c r="K22" s="25"/>
      <c r="L22" s="25"/>
      <c r="M22" s="14"/>
      <c r="N22" s="19" t="s">
        <v>26</v>
      </c>
      <c r="O22" s="26"/>
      <c r="P22" s="26"/>
      <c r="Q22" s="26"/>
      <c r="R22" s="26"/>
      <c r="S22" s="26"/>
      <c r="T22" s="68"/>
    </row>
    <row r="23" spans="1:22" x14ac:dyDescent="0.2">
      <c r="B23" s="34" t="s">
        <v>27</v>
      </c>
      <c r="C23" s="24">
        <v>0</v>
      </c>
      <c r="D23" s="24">
        <v>3000</v>
      </c>
      <c r="E23" s="24">
        <v>0</v>
      </c>
      <c r="F23" s="24">
        <v>0</v>
      </c>
      <c r="G23" s="24">
        <v>0</v>
      </c>
      <c r="H23" s="25">
        <v>0</v>
      </c>
      <c r="I23" s="25">
        <v>3000</v>
      </c>
      <c r="J23" s="25">
        <v>0</v>
      </c>
      <c r="K23" s="25">
        <v>0</v>
      </c>
      <c r="L23" s="25">
        <v>0</v>
      </c>
      <c r="M23" s="14"/>
      <c r="N23" s="34" t="s">
        <v>27</v>
      </c>
      <c r="O23" s="26">
        <v>0</v>
      </c>
      <c r="P23" s="26">
        <v>3000</v>
      </c>
      <c r="Q23" s="26">
        <v>0</v>
      </c>
      <c r="R23" s="26">
        <v>0</v>
      </c>
      <c r="S23" s="26">
        <v>0</v>
      </c>
      <c r="T23" s="68">
        <v>3000</v>
      </c>
    </row>
    <row r="24" spans="1:22" x14ac:dyDescent="0.2">
      <c r="B24" s="34" t="s">
        <v>28</v>
      </c>
      <c r="C24" s="24">
        <v>0</v>
      </c>
      <c r="D24" s="24">
        <v>7000</v>
      </c>
      <c r="E24" s="24">
        <v>0</v>
      </c>
      <c r="F24" s="24">
        <v>0</v>
      </c>
      <c r="G24" s="24">
        <v>0</v>
      </c>
      <c r="H24" s="25">
        <v>0</v>
      </c>
      <c r="I24" s="25">
        <v>7000</v>
      </c>
      <c r="J24" s="25">
        <v>0</v>
      </c>
      <c r="K24" s="25">
        <v>0</v>
      </c>
      <c r="L24" s="25">
        <v>0</v>
      </c>
      <c r="M24" s="14"/>
      <c r="N24" s="36" t="s">
        <v>28</v>
      </c>
      <c r="O24" s="26">
        <v>0</v>
      </c>
      <c r="P24" s="26">
        <v>7000</v>
      </c>
      <c r="Q24" s="26">
        <v>0</v>
      </c>
      <c r="R24" s="26">
        <v>0</v>
      </c>
      <c r="S24" s="26">
        <v>0</v>
      </c>
      <c r="T24" s="68">
        <v>0</v>
      </c>
    </row>
    <row r="25" spans="1:22" x14ac:dyDescent="0.2">
      <c r="B25" s="34" t="s">
        <v>29</v>
      </c>
      <c r="C25" s="24">
        <v>8000</v>
      </c>
      <c r="D25" s="24">
        <v>0</v>
      </c>
      <c r="E25" s="24">
        <v>0</v>
      </c>
      <c r="F25" s="24">
        <v>0</v>
      </c>
      <c r="G25" s="24">
        <v>0</v>
      </c>
      <c r="H25" s="25">
        <v>8000</v>
      </c>
      <c r="I25" s="25">
        <v>0</v>
      </c>
      <c r="J25" s="25">
        <v>0</v>
      </c>
      <c r="K25" s="25">
        <v>0</v>
      </c>
      <c r="L25" s="25">
        <v>0</v>
      </c>
      <c r="M25" s="14"/>
      <c r="N25" s="34" t="s">
        <v>117</v>
      </c>
      <c r="O25" s="26">
        <v>10000</v>
      </c>
      <c r="P25" s="26">
        <v>0</v>
      </c>
      <c r="Q25" s="26">
        <v>0</v>
      </c>
      <c r="R25" s="26">
        <v>0</v>
      </c>
      <c r="S25" s="26">
        <v>0</v>
      </c>
      <c r="T25" s="68">
        <v>10000</v>
      </c>
    </row>
    <row r="26" spans="1:22" x14ac:dyDescent="0.2">
      <c r="B26" s="34" t="s">
        <v>30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46" t="s">
        <v>31</v>
      </c>
      <c r="N26" s="34" t="s">
        <v>30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68">
        <v>0</v>
      </c>
    </row>
    <row r="27" spans="1:22" x14ac:dyDescent="0.2">
      <c r="B27" s="34" t="s">
        <v>32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14"/>
      <c r="N27" s="34" t="s">
        <v>32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68">
        <v>0</v>
      </c>
    </row>
    <row r="28" spans="1:22" x14ac:dyDescent="0.2">
      <c r="B28" s="34" t="s">
        <v>33</v>
      </c>
      <c r="C28" s="24">
        <v>0</v>
      </c>
      <c r="D28" s="24">
        <v>3000</v>
      </c>
      <c r="E28" s="24">
        <v>0</v>
      </c>
      <c r="F28" s="24">
        <v>0</v>
      </c>
      <c r="G28" s="24">
        <v>0</v>
      </c>
      <c r="H28" s="25">
        <v>0</v>
      </c>
      <c r="I28" s="25">
        <v>3000</v>
      </c>
      <c r="J28" s="25">
        <v>0</v>
      </c>
      <c r="K28" s="25">
        <v>0</v>
      </c>
      <c r="L28" s="25">
        <v>0</v>
      </c>
      <c r="M28" s="14"/>
      <c r="N28" s="34" t="s">
        <v>34</v>
      </c>
      <c r="O28" s="26">
        <v>3000</v>
      </c>
      <c r="P28" s="26">
        <v>0</v>
      </c>
      <c r="Q28" s="26">
        <v>0</v>
      </c>
      <c r="R28" s="26">
        <v>0</v>
      </c>
      <c r="S28" s="26">
        <v>0</v>
      </c>
      <c r="T28" s="68">
        <v>0</v>
      </c>
    </row>
    <row r="29" spans="1:22" x14ac:dyDescent="0.2">
      <c r="B29" s="34" t="s">
        <v>35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14"/>
      <c r="N29" s="34" t="s">
        <v>35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69">
        <v>0</v>
      </c>
    </row>
    <row r="30" spans="1:22" x14ac:dyDescent="0.2">
      <c r="B30" s="30" t="s">
        <v>5</v>
      </c>
      <c r="C30" s="12">
        <f t="shared" ref="C30:L30" si="6">SUM(C23:C29)</f>
        <v>8000</v>
      </c>
      <c r="D30" s="12">
        <f t="shared" si="6"/>
        <v>13000</v>
      </c>
      <c r="E30" s="12">
        <f t="shared" si="6"/>
        <v>0</v>
      </c>
      <c r="F30" s="12">
        <f t="shared" si="6"/>
        <v>0</v>
      </c>
      <c r="G30" s="12">
        <f t="shared" si="6"/>
        <v>0</v>
      </c>
      <c r="H30" s="13">
        <f t="shared" si="6"/>
        <v>8000</v>
      </c>
      <c r="I30" s="13">
        <f t="shared" si="6"/>
        <v>13000</v>
      </c>
      <c r="J30" s="13">
        <f t="shared" si="6"/>
        <v>0</v>
      </c>
      <c r="K30" s="13">
        <f t="shared" si="6"/>
        <v>0</v>
      </c>
      <c r="L30" s="13">
        <f t="shared" si="6"/>
        <v>0</v>
      </c>
      <c r="M30" s="14"/>
      <c r="N30" s="30" t="s">
        <v>5</v>
      </c>
      <c r="O30" s="15">
        <f t="shared" ref="O30:T30" si="7">SUM(O23:O29)</f>
        <v>13000</v>
      </c>
      <c r="P30" s="15">
        <f t="shared" si="7"/>
        <v>10000</v>
      </c>
      <c r="Q30" s="15">
        <f t="shared" si="7"/>
        <v>0</v>
      </c>
      <c r="R30" s="15">
        <f t="shared" si="7"/>
        <v>0</v>
      </c>
      <c r="S30" s="15">
        <f t="shared" si="7"/>
        <v>0</v>
      </c>
      <c r="T30" s="70">
        <f t="shared" si="7"/>
        <v>13000</v>
      </c>
    </row>
    <row r="31" spans="1:22" x14ac:dyDescent="0.2"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35"/>
      <c r="N31" s="35"/>
      <c r="O31" s="14"/>
      <c r="P31" s="14"/>
      <c r="Q31" s="14"/>
      <c r="R31" s="14"/>
      <c r="S31" s="14"/>
      <c r="T31" s="14"/>
    </row>
    <row r="32" spans="1:22" ht="15.75" x14ac:dyDescent="0.25">
      <c r="B32" s="39" t="s">
        <v>36</v>
      </c>
      <c r="C32" s="47">
        <f t="shared" ref="C32:L32" si="8">C30+C21+C20+C14+C10+C9</f>
        <v>32950</v>
      </c>
      <c r="D32" s="48">
        <f t="shared" si="8"/>
        <v>44110</v>
      </c>
      <c r="E32" s="47">
        <f t="shared" si="8"/>
        <v>1015</v>
      </c>
      <c r="F32" s="48">
        <f t="shared" si="8"/>
        <v>865</v>
      </c>
      <c r="G32" s="47">
        <f t="shared" si="8"/>
        <v>1935</v>
      </c>
      <c r="H32" s="47">
        <f t="shared" si="8"/>
        <v>31900</v>
      </c>
      <c r="I32" s="47">
        <f t="shared" si="8"/>
        <v>43060</v>
      </c>
      <c r="J32" s="47">
        <f t="shared" si="8"/>
        <v>665</v>
      </c>
      <c r="K32" s="47">
        <f t="shared" si="8"/>
        <v>165</v>
      </c>
      <c r="L32" s="47">
        <f t="shared" si="8"/>
        <v>1585</v>
      </c>
      <c r="M32" s="35"/>
      <c r="N32" s="35"/>
      <c r="O32" s="47">
        <f t="shared" ref="O32:T32" si="9">O30+O21+O14+O10+O9</f>
        <v>68500</v>
      </c>
      <c r="P32" s="47">
        <f t="shared" si="9"/>
        <v>10884</v>
      </c>
      <c r="Q32" s="47">
        <f t="shared" si="9"/>
        <v>68</v>
      </c>
      <c r="R32" s="47">
        <f t="shared" si="9"/>
        <v>68</v>
      </c>
      <c r="S32" s="47">
        <f t="shared" si="9"/>
        <v>1340</v>
      </c>
      <c r="T32" s="47">
        <f t="shared" si="9"/>
        <v>61700</v>
      </c>
      <c r="V32" s="86">
        <f>T32/O32</f>
        <v>0.90072992700729926</v>
      </c>
    </row>
    <row r="33" spans="1:24" x14ac:dyDescent="0.2">
      <c r="M33" s="35"/>
      <c r="N33" s="35"/>
      <c r="T33" s="84"/>
    </row>
    <row r="34" spans="1:24" x14ac:dyDescent="0.2">
      <c r="M34" s="35"/>
      <c r="N34" s="35"/>
      <c r="T34" s="84"/>
    </row>
    <row r="35" spans="1:24" x14ac:dyDescent="0.2">
      <c r="C35" s="2">
        <v>2016</v>
      </c>
      <c r="D35" s="2">
        <v>2016</v>
      </c>
      <c r="E35" s="2">
        <v>2016</v>
      </c>
      <c r="F35" s="2">
        <v>2016</v>
      </c>
      <c r="G35" s="2">
        <v>2016</v>
      </c>
      <c r="H35" s="3">
        <v>2017</v>
      </c>
      <c r="I35" s="3">
        <v>2017</v>
      </c>
      <c r="J35" s="3">
        <v>2017</v>
      </c>
      <c r="K35" s="3">
        <v>2017</v>
      </c>
      <c r="L35" s="3">
        <v>2017</v>
      </c>
      <c r="M35" s="14" t="s">
        <v>37</v>
      </c>
      <c r="N35" s="14"/>
      <c r="O35" s="4">
        <v>2018</v>
      </c>
      <c r="P35" s="4">
        <v>2018</v>
      </c>
      <c r="Q35" s="4">
        <v>2018</v>
      </c>
      <c r="R35" s="4">
        <v>2018</v>
      </c>
      <c r="S35" s="4">
        <v>2018</v>
      </c>
      <c r="T35" s="4">
        <v>2018</v>
      </c>
      <c r="U35" s="4">
        <v>2019</v>
      </c>
      <c r="V35" s="4">
        <v>2019</v>
      </c>
      <c r="W35" s="4">
        <v>2019</v>
      </c>
      <c r="X35" s="4">
        <v>2019</v>
      </c>
    </row>
    <row r="36" spans="1:24" ht="12.75" thickBot="1" x14ac:dyDescent="0.25">
      <c r="C36" s="5" t="s">
        <v>0</v>
      </c>
      <c r="D36" s="5" t="s">
        <v>1</v>
      </c>
      <c r="E36" s="5" t="s">
        <v>2</v>
      </c>
      <c r="F36" s="5" t="s">
        <v>3</v>
      </c>
      <c r="G36" s="6" t="s">
        <v>4</v>
      </c>
      <c r="H36" s="7" t="s">
        <v>0</v>
      </c>
      <c r="I36" s="7" t="s">
        <v>1</v>
      </c>
      <c r="J36" s="7" t="s">
        <v>2</v>
      </c>
      <c r="K36" s="7" t="s">
        <v>3</v>
      </c>
      <c r="L36" s="8" t="s">
        <v>4</v>
      </c>
      <c r="M36" s="35"/>
      <c r="N36" s="35"/>
      <c r="O36" s="9" t="s">
        <v>0</v>
      </c>
      <c r="P36" s="9" t="s">
        <v>1</v>
      </c>
      <c r="Q36" s="9" t="s">
        <v>2</v>
      </c>
      <c r="R36" s="9" t="s">
        <v>3</v>
      </c>
      <c r="S36" s="10" t="s">
        <v>4</v>
      </c>
      <c r="T36" s="9" t="s">
        <v>0</v>
      </c>
      <c r="U36" s="9" t="s">
        <v>1</v>
      </c>
      <c r="V36" s="9" t="s">
        <v>2</v>
      </c>
      <c r="W36" s="9" t="s">
        <v>3</v>
      </c>
      <c r="X36" s="10" t="s">
        <v>4</v>
      </c>
    </row>
    <row r="37" spans="1:24" x14ac:dyDescent="0.2">
      <c r="A37" s="1" t="s">
        <v>38</v>
      </c>
      <c r="B37" s="19" t="s">
        <v>39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35"/>
      <c r="N37" s="19" t="s">
        <v>39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70">
        <v>0</v>
      </c>
    </row>
    <row r="38" spans="1:24" x14ac:dyDescent="0.2">
      <c r="A38" s="1" t="s">
        <v>38</v>
      </c>
      <c r="B38" s="19" t="s">
        <v>40</v>
      </c>
      <c r="C38" s="12">
        <v>1000</v>
      </c>
      <c r="D38" s="12">
        <v>1500</v>
      </c>
      <c r="E38" s="12">
        <v>350</v>
      </c>
      <c r="F38" s="12">
        <v>150</v>
      </c>
      <c r="G38" s="12">
        <v>150</v>
      </c>
      <c r="H38" s="13">
        <v>1000</v>
      </c>
      <c r="I38" s="13">
        <v>1500</v>
      </c>
      <c r="J38" s="13">
        <v>350</v>
      </c>
      <c r="K38" s="13">
        <v>150</v>
      </c>
      <c r="L38" s="13">
        <v>150</v>
      </c>
      <c r="M38" s="35"/>
      <c r="N38" s="19" t="s">
        <v>40</v>
      </c>
      <c r="O38" s="15">
        <v>500</v>
      </c>
      <c r="P38" s="15">
        <v>0</v>
      </c>
      <c r="Q38" s="15">
        <v>0</v>
      </c>
      <c r="R38" s="15">
        <v>0</v>
      </c>
      <c r="S38" s="15">
        <v>0</v>
      </c>
      <c r="T38" s="70">
        <v>500</v>
      </c>
    </row>
    <row r="39" spans="1:24" x14ac:dyDescent="0.2">
      <c r="A39" s="1" t="s">
        <v>38</v>
      </c>
      <c r="B39" s="19" t="s">
        <v>41</v>
      </c>
      <c r="C39" s="12">
        <v>1500</v>
      </c>
      <c r="D39" s="12">
        <v>1000</v>
      </c>
      <c r="E39" s="12">
        <v>0</v>
      </c>
      <c r="F39" s="12">
        <v>0</v>
      </c>
      <c r="G39" s="12">
        <v>0</v>
      </c>
      <c r="H39" s="13">
        <v>1500</v>
      </c>
      <c r="I39" s="13">
        <v>1000</v>
      </c>
      <c r="J39" s="13">
        <v>0</v>
      </c>
      <c r="K39" s="13">
        <v>0</v>
      </c>
      <c r="L39" s="13">
        <v>0</v>
      </c>
      <c r="M39" s="35"/>
      <c r="N39" s="19" t="s">
        <v>41</v>
      </c>
      <c r="O39" s="15">
        <v>1500</v>
      </c>
      <c r="P39" s="15">
        <v>1000</v>
      </c>
      <c r="Q39" s="15">
        <v>0</v>
      </c>
      <c r="R39" s="15">
        <v>0</v>
      </c>
      <c r="S39" s="15">
        <v>0</v>
      </c>
      <c r="T39" s="70">
        <v>1500</v>
      </c>
    </row>
    <row r="40" spans="1:24" x14ac:dyDescent="0.2">
      <c r="A40" s="1" t="s">
        <v>38</v>
      </c>
      <c r="B40" s="11" t="s">
        <v>42</v>
      </c>
      <c r="C40" s="16"/>
      <c r="D40" s="16"/>
      <c r="E40" s="16"/>
      <c r="F40" s="16"/>
      <c r="G40" s="16"/>
      <c r="H40" s="17"/>
      <c r="I40" s="17"/>
      <c r="J40" s="17"/>
      <c r="K40" s="17"/>
      <c r="L40" s="17"/>
      <c r="M40" s="35"/>
      <c r="N40" s="11" t="s">
        <v>42</v>
      </c>
      <c r="O40" s="20"/>
      <c r="P40" s="20"/>
      <c r="Q40" s="20"/>
      <c r="R40" s="20"/>
      <c r="S40" s="20"/>
      <c r="T40" s="71"/>
    </row>
    <row r="41" spans="1:24" x14ac:dyDescent="0.2">
      <c r="B41" s="31" t="s">
        <v>43</v>
      </c>
      <c r="C41" s="16">
        <v>18000</v>
      </c>
      <c r="D41" s="16">
        <v>4000</v>
      </c>
      <c r="E41" s="16">
        <v>2000</v>
      </c>
      <c r="F41" s="16">
        <v>0</v>
      </c>
      <c r="G41" s="16">
        <v>15000</v>
      </c>
      <c r="H41" s="17">
        <v>15000</v>
      </c>
      <c r="I41" s="17">
        <v>5000</v>
      </c>
      <c r="J41" s="17">
        <v>2000</v>
      </c>
      <c r="K41" s="17">
        <v>0</v>
      </c>
      <c r="L41" s="17">
        <v>8000</v>
      </c>
      <c r="M41" s="35"/>
      <c r="N41" s="31" t="s">
        <v>43</v>
      </c>
      <c r="O41" s="20">
        <v>15000</v>
      </c>
      <c r="P41" s="20">
        <v>5000</v>
      </c>
      <c r="Q41" s="20">
        <v>200</v>
      </c>
      <c r="R41" s="20">
        <v>0</v>
      </c>
      <c r="S41" s="20">
        <v>5000</v>
      </c>
      <c r="T41" s="71">
        <v>15000</v>
      </c>
    </row>
    <row r="42" spans="1:24" x14ac:dyDescent="0.2">
      <c r="B42" s="31" t="s">
        <v>44</v>
      </c>
      <c r="C42" s="32">
        <v>0</v>
      </c>
      <c r="D42" s="32">
        <v>1000</v>
      </c>
      <c r="E42" s="32">
        <v>0</v>
      </c>
      <c r="F42" s="32">
        <v>0</v>
      </c>
      <c r="G42" s="32">
        <v>0</v>
      </c>
      <c r="H42" s="33">
        <v>0</v>
      </c>
      <c r="I42" s="33">
        <v>1000</v>
      </c>
      <c r="J42" s="33">
        <v>0</v>
      </c>
      <c r="K42" s="33">
        <v>0</v>
      </c>
      <c r="L42" s="33">
        <v>0</v>
      </c>
      <c r="M42" s="35"/>
      <c r="N42" s="31" t="s">
        <v>44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69">
        <v>0</v>
      </c>
    </row>
    <row r="43" spans="1:24" x14ac:dyDescent="0.2">
      <c r="B43" s="49" t="s">
        <v>5</v>
      </c>
      <c r="C43" s="21">
        <f t="shared" ref="C43:L43" si="10">SUM(C41:C42)</f>
        <v>18000</v>
      </c>
      <c r="D43" s="21">
        <f t="shared" si="10"/>
        <v>5000</v>
      </c>
      <c r="E43" s="21">
        <f t="shared" si="10"/>
        <v>2000</v>
      </c>
      <c r="F43" s="21">
        <f t="shared" si="10"/>
        <v>0</v>
      </c>
      <c r="G43" s="21">
        <f t="shared" si="10"/>
        <v>15000</v>
      </c>
      <c r="H43" s="22">
        <f t="shared" si="10"/>
        <v>15000</v>
      </c>
      <c r="I43" s="22">
        <f t="shared" si="10"/>
        <v>6000</v>
      </c>
      <c r="J43" s="22">
        <f t="shared" si="10"/>
        <v>2000</v>
      </c>
      <c r="K43" s="22">
        <f t="shared" si="10"/>
        <v>0</v>
      </c>
      <c r="L43" s="22">
        <f t="shared" si="10"/>
        <v>8000</v>
      </c>
      <c r="M43" s="35"/>
      <c r="N43" s="49" t="s">
        <v>5</v>
      </c>
      <c r="O43" s="18">
        <f t="shared" ref="O43:T43" si="11">SUM(O41:O42)</f>
        <v>15000</v>
      </c>
      <c r="P43" s="18">
        <f t="shared" si="11"/>
        <v>5000</v>
      </c>
      <c r="Q43" s="18">
        <f t="shared" si="11"/>
        <v>200</v>
      </c>
      <c r="R43" s="18">
        <f t="shared" si="11"/>
        <v>0</v>
      </c>
      <c r="S43" s="18">
        <f t="shared" si="11"/>
        <v>5000</v>
      </c>
      <c r="T43" s="72">
        <f t="shared" si="11"/>
        <v>15000</v>
      </c>
    </row>
    <row r="44" spans="1:24" x14ac:dyDescent="0.2">
      <c r="A44" s="1" t="s">
        <v>38</v>
      </c>
      <c r="B44" s="11" t="s">
        <v>45</v>
      </c>
      <c r="C44" s="24"/>
      <c r="D44" s="24"/>
      <c r="E44" s="24"/>
      <c r="F44" s="24"/>
      <c r="G44" s="24"/>
      <c r="H44" s="25"/>
      <c r="I44" s="25"/>
      <c r="J44" s="25"/>
      <c r="K44" s="25"/>
      <c r="L44" s="25"/>
      <c r="M44" s="14"/>
      <c r="N44" s="11" t="s">
        <v>45</v>
      </c>
      <c r="O44" s="26"/>
      <c r="P44" s="26"/>
      <c r="Q44" s="26"/>
      <c r="R44" s="26"/>
      <c r="S44" s="26"/>
      <c r="T44" s="68"/>
    </row>
    <row r="45" spans="1:24" x14ac:dyDescent="0.2">
      <c r="B45" s="50" t="s">
        <v>46</v>
      </c>
      <c r="C45" s="24">
        <v>0</v>
      </c>
      <c r="D45" s="24">
        <v>0</v>
      </c>
      <c r="E45" s="24">
        <v>0</v>
      </c>
      <c r="F45" s="24">
        <v>1200</v>
      </c>
      <c r="G45" s="24">
        <v>0</v>
      </c>
      <c r="H45" s="25">
        <v>0</v>
      </c>
      <c r="I45" s="25">
        <v>0</v>
      </c>
      <c r="J45" s="25">
        <v>0</v>
      </c>
      <c r="K45" s="25">
        <v>1176</v>
      </c>
      <c r="L45" s="25">
        <v>0</v>
      </c>
      <c r="M45" s="14"/>
      <c r="N45" s="50" t="s">
        <v>47</v>
      </c>
      <c r="O45" s="26">
        <v>0</v>
      </c>
      <c r="P45" s="26">
        <v>0</v>
      </c>
      <c r="Q45" s="26">
        <v>0</v>
      </c>
      <c r="R45" s="26">
        <v>1176</v>
      </c>
      <c r="S45" s="26">
        <v>0</v>
      </c>
      <c r="T45" s="68">
        <v>0</v>
      </c>
    </row>
    <row r="46" spans="1:24" x14ac:dyDescent="0.2">
      <c r="B46" s="27" t="s">
        <v>48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14"/>
      <c r="N46" s="27" t="s">
        <v>49</v>
      </c>
      <c r="O46" s="26">
        <v>0</v>
      </c>
      <c r="P46" s="26">
        <v>0</v>
      </c>
      <c r="Q46" s="26">
        <v>0</v>
      </c>
      <c r="R46" s="26">
        <v>1176</v>
      </c>
      <c r="S46" s="26">
        <v>0</v>
      </c>
      <c r="T46" s="68">
        <v>0</v>
      </c>
    </row>
    <row r="47" spans="1:24" x14ac:dyDescent="0.2">
      <c r="B47" s="27" t="s">
        <v>50</v>
      </c>
      <c r="C47" s="24">
        <v>0</v>
      </c>
      <c r="D47" s="24">
        <v>0</v>
      </c>
      <c r="E47" s="24">
        <v>0</v>
      </c>
      <c r="F47" s="24">
        <v>1200</v>
      </c>
      <c r="G47" s="24">
        <v>0</v>
      </c>
      <c r="H47" s="25">
        <v>0</v>
      </c>
      <c r="I47" s="25">
        <v>0</v>
      </c>
      <c r="J47" s="25">
        <v>0</v>
      </c>
      <c r="K47" s="25">
        <v>1176</v>
      </c>
      <c r="L47" s="25">
        <v>0</v>
      </c>
      <c r="M47" s="14"/>
      <c r="N47" s="27" t="s">
        <v>51</v>
      </c>
      <c r="O47" s="26">
        <v>0</v>
      </c>
      <c r="P47" s="26">
        <v>0</v>
      </c>
      <c r="Q47" s="26">
        <v>0</v>
      </c>
      <c r="R47" s="26">
        <v>1176</v>
      </c>
      <c r="S47" s="26">
        <v>0</v>
      </c>
      <c r="T47" s="68">
        <v>0</v>
      </c>
    </row>
    <row r="48" spans="1:24" x14ac:dyDescent="0.2">
      <c r="B48" s="51" t="s">
        <v>52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14"/>
      <c r="N48" s="52" t="s">
        <v>53</v>
      </c>
      <c r="O48" s="20">
        <v>0</v>
      </c>
      <c r="P48" s="20">
        <v>0</v>
      </c>
      <c r="Q48" s="20">
        <v>0</v>
      </c>
      <c r="R48" s="26">
        <v>1176</v>
      </c>
      <c r="S48" s="20">
        <v>0</v>
      </c>
      <c r="T48" s="71">
        <v>0</v>
      </c>
    </row>
    <row r="49" spans="1:20" x14ac:dyDescent="0.2">
      <c r="B49" s="28" t="s">
        <v>54</v>
      </c>
      <c r="C49" s="24">
        <v>1440</v>
      </c>
      <c r="D49" s="24">
        <v>0</v>
      </c>
      <c r="E49" s="24">
        <v>0</v>
      </c>
      <c r="F49" s="24">
        <v>0</v>
      </c>
      <c r="G49" s="24">
        <v>0</v>
      </c>
      <c r="H49" s="25">
        <v>1176</v>
      </c>
      <c r="I49" s="25">
        <v>0</v>
      </c>
      <c r="J49" s="25">
        <v>0</v>
      </c>
      <c r="K49" s="25">
        <v>0</v>
      </c>
      <c r="L49" s="25">
        <v>0</v>
      </c>
      <c r="M49" s="14"/>
      <c r="N49" s="53" t="s">
        <v>55</v>
      </c>
      <c r="O49" s="26">
        <v>1176</v>
      </c>
      <c r="P49" s="26">
        <v>0</v>
      </c>
      <c r="Q49" s="26">
        <v>0</v>
      </c>
      <c r="R49" s="26">
        <v>0</v>
      </c>
      <c r="S49" s="26">
        <v>0</v>
      </c>
      <c r="T49" s="68">
        <v>1176</v>
      </c>
    </row>
    <row r="50" spans="1:20" x14ac:dyDescent="0.2">
      <c r="B50" s="28" t="s">
        <v>56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14"/>
      <c r="N50" s="53" t="s">
        <v>57</v>
      </c>
      <c r="O50" s="26">
        <v>1176</v>
      </c>
      <c r="P50" s="26">
        <v>0</v>
      </c>
      <c r="Q50" s="26">
        <v>0</v>
      </c>
      <c r="R50" s="26">
        <v>0</v>
      </c>
      <c r="S50" s="26">
        <v>0</v>
      </c>
      <c r="T50" s="68">
        <v>1176</v>
      </c>
    </row>
    <row r="51" spans="1:20" x14ac:dyDescent="0.2">
      <c r="B51" s="28" t="s">
        <v>58</v>
      </c>
      <c r="C51" s="24">
        <v>1440</v>
      </c>
      <c r="D51" s="24">
        <v>0</v>
      </c>
      <c r="E51" s="24">
        <v>0</v>
      </c>
      <c r="F51" s="24">
        <v>0</v>
      </c>
      <c r="G51" s="24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14"/>
      <c r="N51" s="53" t="s">
        <v>59</v>
      </c>
      <c r="O51" s="26">
        <v>1176</v>
      </c>
      <c r="P51" s="26">
        <v>0</v>
      </c>
      <c r="Q51" s="26">
        <v>0</v>
      </c>
      <c r="R51" s="26">
        <v>0</v>
      </c>
      <c r="S51" s="26">
        <v>0</v>
      </c>
      <c r="T51" s="68">
        <v>1176</v>
      </c>
    </row>
    <row r="52" spans="1:20" x14ac:dyDescent="0.2">
      <c r="B52" s="28" t="s">
        <v>60</v>
      </c>
      <c r="C52" s="24">
        <v>1440</v>
      </c>
      <c r="D52" s="24">
        <v>0</v>
      </c>
      <c r="E52" s="24">
        <v>0</v>
      </c>
      <c r="F52" s="24">
        <v>0</v>
      </c>
      <c r="G52" s="24">
        <v>0</v>
      </c>
      <c r="H52" s="25">
        <v>1176</v>
      </c>
      <c r="I52" s="25">
        <v>0</v>
      </c>
      <c r="J52" s="25">
        <v>0</v>
      </c>
      <c r="K52" s="25">
        <v>0</v>
      </c>
      <c r="L52" s="25">
        <v>0</v>
      </c>
      <c r="M52" s="14"/>
      <c r="N52" s="53" t="s">
        <v>61</v>
      </c>
      <c r="O52" s="26">
        <v>1176</v>
      </c>
      <c r="P52" s="26">
        <v>0</v>
      </c>
      <c r="Q52" s="26">
        <v>0</v>
      </c>
      <c r="R52" s="26">
        <v>0</v>
      </c>
      <c r="S52" s="26">
        <v>0</v>
      </c>
      <c r="T52" s="68">
        <v>1176</v>
      </c>
    </row>
    <row r="53" spans="1:20" x14ac:dyDescent="0.2">
      <c r="B53" s="37" t="s">
        <v>62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5">
        <v>0</v>
      </c>
      <c r="I53" s="25">
        <v>0</v>
      </c>
      <c r="J53" s="25">
        <v>0</v>
      </c>
      <c r="K53" s="25">
        <v>0</v>
      </c>
      <c r="L53" s="25">
        <v>1176</v>
      </c>
      <c r="M53" s="14"/>
      <c r="N53" s="37" t="s">
        <v>63</v>
      </c>
      <c r="O53" s="26">
        <v>1176</v>
      </c>
      <c r="P53" s="26">
        <v>0</v>
      </c>
      <c r="Q53" s="26">
        <v>0</v>
      </c>
      <c r="R53" s="26">
        <v>0</v>
      </c>
      <c r="S53" s="26">
        <v>0</v>
      </c>
      <c r="T53" s="68">
        <v>1176</v>
      </c>
    </row>
    <row r="54" spans="1:20" x14ac:dyDescent="0.2">
      <c r="B54" s="37" t="s">
        <v>64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5"/>
      <c r="I54" s="25"/>
      <c r="J54" s="25"/>
      <c r="K54" s="25"/>
      <c r="L54" s="25">
        <v>1176</v>
      </c>
      <c r="M54" s="14"/>
      <c r="N54" s="37" t="s">
        <v>64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68">
        <v>0</v>
      </c>
    </row>
    <row r="55" spans="1:20" x14ac:dyDescent="0.2">
      <c r="B55" s="54" t="s">
        <v>65</v>
      </c>
      <c r="C55" s="24">
        <v>0</v>
      </c>
      <c r="D55" s="24">
        <v>1440</v>
      </c>
      <c r="E55" s="24">
        <v>0</v>
      </c>
      <c r="F55" s="24">
        <v>0</v>
      </c>
      <c r="G55" s="24">
        <v>0</v>
      </c>
      <c r="H55" s="25">
        <v>0</v>
      </c>
      <c r="I55" s="25">
        <v>1176</v>
      </c>
      <c r="J55" s="25">
        <v>0</v>
      </c>
      <c r="K55" s="25">
        <v>0</v>
      </c>
      <c r="L55" s="25">
        <v>0</v>
      </c>
      <c r="M55" s="14"/>
      <c r="N55" s="54" t="s">
        <v>66</v>
      </c>
      <c r="O55" s="26">
        <v>0</v>
      </c>
      <c r="P55" s="26">
        <v>1176</v>
      </c>
      <c r="Q55" s="26">
        <v>0</v>
      </c>
      <c r="R55" s="26">
        <v>0</v>
      </c>
      <c r="S55" s="26">
        <v>0</v>
      </c>
      <c r="T55" s="68">
        <v>0</v>
      </c>
    </row>
    <row r="56" spans="1:20" x14ac:dyDescent="0.2">
      <c r="B56" s="54" t="s">
        <v>67</v>
      </c>
      <c r="C56" s="24">
        <v>0</v>
      </c>
      <c r="D56" s="24">
        <v>1440</v>
      </c>
      <c r="E56" s="24">
        <v>0</v>
      </c>
      <c r="F56" s="24">
        <v>0</v>
      </c>
      <c r="G56" s="24">
        <v>0</v>
      </c>
      <c r="H56" s="25">
        <v>0</v>
      </c>
      <c r="I56" s="25">
        <v>1176</v>
      </c>
      <c r="J56" s="25">
        <v>0</v>
      </c>
      <c r="K56" s="25">
        <v>0</v>
      </c>
      <c r="L56" s="25">
        <v>0</v>
      </c>
      <c r="M56" s="35"/>
      <c r="N56" s="54" t="s">
        <v>68</v>
      </c>
      <c r="O56" s="29">
        <v>0</v>
      </c>
      <c r="P56" s="29">
        <v>1176</v>
      </c>
      <c r="Q56" s="29">
        <v>0</v>
      </c>
      <c r="R56" s="29">
        <v>0</v>
      </c>
      <c r="S56" s="29">
        <v>0</v>
      </c>
      <c r="T56" s="69">
        <v>0</v>
      </c>
    </row>
    <row r="57" spans="1:20" x14ac:dyDescent="0.2">
      <c r="B57" s="30" t="s">
        <v>5</v>
      </c>
      <c r="C57" s="12">
        <f t="shared" ref="C57:L57" si="12">SUM(C45:C56)</f>
        <v>4320</v>
      </c>
      <c r="D57" s="12">
        <f t="shared" si="12"/>
        <v>2880</v>
      </c>
      <c r="E57" s="12">
        <f t="shared" si="12"/>
        <v>0</v>
      </c>
      <c r="F57" s="12">
        <f t="shared" si="12"/>
        <v>2400</v>
      </c>
      <c r="G57" s="12">
        <f t="shared" si="12"/>
        <v>0</v>
      </c>
      <c r="H57" s="13">
        <f t="shared" si="12"/>
        <v>2352</v>
      </c>
      <c r="I57" s="13">
        <f t="shared" si="12"/>
        <v>2352</v>
      </c>
      <c r="J57" s="13">
        <f t="shared" si="12"/>
        <v>0</v>
      </c>
      <c r="K57" s="13">
        <f t="shared" si="12"/>
        <v>2352</v>
      </c>
      <c r="L57" s="13">
        <f t="shared" si="12"/>
        <v>2352</v>
      </c>
      <c r="M57" s="35"/>
      <c r="N57" s="30" t="s">
        <v>5</v>
      </c>
      <c r="O57" s="15">
        <f t="shared" ref="O57:T57" si="13">SUM(O45:O56)</f>
        <v>5880</v>
      </c>
      <c r="P57" s="15">
        <f t="shared" si="13"/>
        <v>2352</v>
      </c>
      <c r="Q57" s="15">
        <f t="shared" si="13"/>
        <v>0</v>
      </c>
      <c r="R57" s="15">
        <f t="shared" si="13"/>
        <v>4704</v>
      </c>
      <c r="S57" s="15">
        <f t="shared" si="13"/>
        <v>0</v>
      </c>
      <c r="T57" s="70">
        <f t="shared" si="13"/>
        <v>5880</v>
      </c>
    </row>
    <row r="58" spans="1:20" x14ac:dyDescent="0.2">
      <c r="A58" s="1" t="s">
        <v>38</v>
      </c>
      <c r="B58" s="19" t="s">
        <v>69</v>
      </c>
      <c r="C58" s="24"/>
      <c r="D58" s="24"/>
      <c r="E58" s="24"/>
      <c r="F58" s="24"/>
      <c r="G58" s="24"/>
      <c r="H58" s="25"/>
      <c r="I58" s="25"/>
      <c r="J58" s="25"/>
      <c r="K58" s="25"/>
      <c r="L58" s="25"/>
      <c r="M58" s="35"/>
      <c r="N58" s="19" t="s">
        <v>69</v>
      </c>
      <c r="O58" s="26"/>
      <c r="P58" s="26"/>
      <c r="Q58" s="26"/>
      <c r="R58" s="26"/>
      <c r="S58" s="26"/>
      <c r="T58" s="68"/>
    </row>
    <row r="59" spans="1:20" x14ac:dyDescent="0.2">
      <c r="B59" s="27" t="s">
        <v>70</v>
      </c>
      <c r="C59" s="24">
        <v>0</v>
      </c>
      <c r="D59" s="24">
        <v>0</v>
      </c>
      <c r="E59" s="24">
        <v>0</v>
      </c>
      <c r="F59" s="24">
        <v>5000</v>
      </c>
      <c r="G59" s="24">
        <v>0</v>
      </c>
      <c r="H59" s="25">
        <v>0</v>
      </c>
      <c r="I59" s="25">
        <v>0</v>
      </c>
      <c r="J59" s="25">
        <v>0</v>
      </c>
      <c r="K59" s="25">
        <v>5000</v>
      </c>
      <c r="L59" s="25">
        <v>0</v>
      </c>
      <c r="M59" s="14"/>
      <c r="N59" s="27" t="s">
        <v>70</v>
      </c>
      <c r="O59" s="26">
        <v>0</v>
      </c>
      <c r="P59" s="26">
        <v>0</v>
      </c>
      <c r="Q59" s="26">
        <v>0</v>
      </c>
      <c r="R59" s="26">
        <v>5400</v>
      </c>
      <c r="S59" s="26">
        <v>0</v>
      </c>
      <c r="T59" s="68">
        <v>0</v>
      </c>
    </row>
    <row r="60" spans="1:20" x14ac:dyDescent="0.2">
      <c r="B60" s="27" t="s">
        <v>50</v>
      </c>
      <c r="C60" s="24">
        <v>0</v>
      </c>
      <c r="D60" s="24">
        <v>0</v>
      </c>
      <c r="E60" s="24">
        <v>0</v>
      </c>
      <c r="F60" s="24">
        <v>800</v>
      </c>
      <c r="G60" s="24">
        <v>0</v>
      </c>
      <c r="H60" s="25">
        <v>0</v>
      </c>
      <c r="I60" s="25">
        <v>0</v>
      </c>
      <c r="J60" s="25">
        <v>0</v>
      </c>
      <c r="K60" s="25">
        <v>800</v>
      </c>
      <c r="L60" s="25">
        <v>0</v>
      </c>
      <c r="M60" s="14"/>
      <c r="N60" s="27" t="s">
        <v>50</v>
      </c>
      <c r="O60" s="26">
        <v>0</v>
      </c>
      <c r="P60" s="26">
        <v>0</v>
      </c>
      <c r="Q60" s="26">
        <v>0</v>
      </c>
      <c r="R60" s="26">
        <v>0</v>
      </c>
      <c r="S60" s="26">
        <v>0</v>
      </c>
      <c r="T60" s="68">
        <v>0</v>
      </c>
    </row>
    <row r="61" spans="1:20" x14ac:dyDescent="0.2">
      <c r="B61" s="55" t="s">
        <v>71</v>
      </c>
      <c r="C61" s="24">
        <v>0</v>
      </c>
      <c r="D61" s="24">
        <v>3000</v>
      </c>
      <c r="E61" s="24">
        <v>0</v>
      </c>
      <c r="F61" s="24">
        <v>0</v>
      </c>
      <c r="G61" s="24">
        <v>0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14"/>
      <c r="N61" s="55" t="s">
        <v>71</v>
      </c>
      <c r="O61" s="26">
        <v>0</v>
      </c>
      <c r="P61" s="26">
        <v>0</v>
      </c>
      <c r="Q61" s="26">
        <v>0</v>
      </c>
      <c r="R61" s="26">
        <v>0</v>
      </c>
      <c r="S61" s="26">
        <v>0</v>
      </c>
      <c r="T61" s="68">
        <v>0</v>
      </c>
    </row>
    <row r="62" spans="1:20" x14ac:dyDescent="0.2">
      <c r="B62" s="28" t="s">
        <v>54</v>
      </c>
      <c r="C62" s="24">
        <v>6000</v>
      </c>
      <c r="D62" s="24">
        <v>0</v>
      </c>
      <c r="E62" s="24">
        <v>0</v>
      </c>
      <c r="F62" s="24">
        <v>0</v>
      </c>
      <c r="G62" s="24">
        <v>0</v>
      </c>
      <c r="H62" s="25">
        <v>6000</v>
      </c>
      <c r="I62" s="25">
        <v>0</v>
      </c>
      <c r="J62" s="25">
        <v>0</v>
      </c>
      <c r="K62" s="25">
        <v>0</v>
      </c>
      <c r="L62" s="25">
        <v>0</v>
      </c>
      <c r="M62" s="14"/>
      <c r="N62" s="28" t="s">
        <v>54</v>
      </c>
      <c r="O62" s="26">
        <v>7000</v>
      </c>
      <c r="P62" s="26">
        <v>0</v>
      </c>
      <c r="Q62" s="26">
        <v>0</v>
      </c>
      <c r="R62" s="26">
        <v>0</v>
      </c>
      <c r="S62" s="26">
        <v>0</v>
      </c>
      <c r="T62" s="68">
        <v>7000</v>
      </c>
    </row>
    <row r="63" spans="1:20" x14ac:dyDescent="0.2">
      <c r="B63" s="28" t="s">
        <v>56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5">
        <v>0</v>
      </c>
      <c r="I63" s="25">
        <v>0</v>
      </c>
      <c r="J63" s="25">
        <v>0</v>
      </c>
      <c r="K63" s="25">
        <v>0</v>
      </c>
      <c r="L63" s="25">
        <v>0</v>
      </c>
      <c r="M63" s="14"/>
      <c r="N63" s="28" t="s">
        <v>56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68">
        <v>0</v>
      </c>
    </row>
    <row r="64" spans="1:20" x14ac:dyDescent="0.2">
      <c r="B64" s="28" t="s">
        <v>72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35"/>
      <c r="N64" s="28" t="s">
        <v>73</v>
      </c>
      <c r="O64" s="26">
        <v>3500</v>
      </c>
      <c r="P64" s="26">
        <v>0</v>
      </c>
      <c r="Q64" s="26">
        <v>0</v>
      </c>
      <c r="R64" s="26">
        <v>0</v>
      </c>
      <c r="S64" s="26">
        <v>0</v>
      </c>
      <c r="T64" s="68">
        <v>3500</v>
      </c>
    </row>
    <row r="65" spans="1:20" x14ac:dyDescent="0.2">
      <c r="B65" s="28" t="s">
        <v>60</v>
      </c>
      <c r="C65" s="24">
        <v>6000</v>
      </c>
      <c r="D65" s="24">
        <v>0</v>
      </c>
      <c r="E65" s="24">
        <v>0</v>
      </c>
      <c r="F65" s="24">
        <v>0</v>
      </c>
      <c r="G65" s="24">
        <v>0</v>
      </c>
      <c r="H65" s="25">
        <v>6000</v>
      </c>
      <c r="I65" s="25">
        <v>0</v>
      </c>
      <c r="J65" s="25">
        <v>0</v>
      </c>
      <c r="K65" s="25">
        <v>0</v>
      </c>
      <c r="L65" s="25">
        <v>0</v>
      </c>
      <c r="M65" s="35"/>
      <c r="N65" s="28" t="s">
        <v>60</v>
      </c>
      <c r="O65" s="26">
        <v>7000</v>
      </c>
      <c r="P65" s="26">
        <v>0</v>
      </c>
      <c r="Q65" s="26">
        <v>0</v>
      </c>
      <c r="R65" s="26">
        <v>0</v>
      </c>
      <c r="S65" s="26">
        <v>0</v>
      </c>
      <c r="T65" s="68">
        <v>7000</v>
      </c>
    </row>
    <row r="66" spans="1:20" x14ac:dyDescent="0.2">
      <c r="B66" s="37" t="s">
        <v>62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5">
        <v>0</v>
      </c>
      <c r="I66" s="25">
        <v>0</v>
      </c>
      <c r="J66" s="25">
        <v>0</v>
      </c>
      <c r="K66" s="25">
        <v>0</v>
      </c>
      <c r="L66" s="25">
        <v>6000</v>
      </c>
      <c r="M66" s="35"/>
      <c r="N66" s="37" t="s">
        <v>62</v>
      </c>
      <c r="O66" s="26">
        <v>0</v>
      </c>
      <c r="P66" s="26">
        <v>0</v>
      </c>
      <c r="Q66" s="26">
        <v>0</v>
      </c>
      <c r="R66" s="26">
        <v>0</v>
      </c>
      <c r="S66" s="26">
        <v>6000</v>
      </c>
      <c r="T66" s="68">
        <v>0</v>
      </c>
    </row>
    <row r="67" spans="1:20" x14ac:dyDescent="0.2">
      <c r="B67" s="37" t="s">
        <v>64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5">
        <v>0</v>
      </c>
      <c r="I67" s="25">
        <v>0</v>
      </c>
      <c r="J67" s="25">
        <v>0</v>
      </c>
      <c r="K67" s="25">
        <v>0</v>
      </c>
      <c r="L67" s="25">
        <v>6000</v>
      </c>
      <c r="M67" s="35"/>
      <c r="N67" s="37" t="s">
        <v>64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68">
        <v>0</v>
      </c>
    </row>
    <row r="68" spans="1:20" x14ac:dyDescent="0.2">
      <c r="B68" s="54" t="s">
        <v>74</v>
      </c>
      <c r="C68" s="24">
        <v>6500</v>
      </c>
      <c r="D68" s="24">
        <v>0</v>
      </c>
      <c r="E68" s="24">
        <v>0</v>
      </c>
      <c r="F68" s="24">
        <v>0</v>
      </c>
      <c r="G68" s="24">
        <v>0</v>
      </c>
      <c r="H68" s="25">
        <v>6000</v>
      </c>
      <c r="I68" s="25">
        <v>0</v>
      </c>
      <c r="J68" s="25">
        <v>0</v>
      </c>
      <c r="K68" s="25">
        <v>0</v>
      </c>
      <c r="L68" s="25">
        <v>0</v>
      </c>
      <c r="M68" s="14"/>
      <c r="N68" s="54" t="s">
        <v>74</v>
      </c>
      <c r="O68" s="26">
        <v>7000</v>
      </c>
      <c r="P68" s="26">
        <v>0</v>
      </c>
      <c r="Q68" s="26">
        <v>0</v>
      </c>
      <c r="R68" s="26">
        <v>0</v>
      </c>
      <c r="S68" s="26">
        <v>0</v>
      </c>
      <c r="T68" s="68">
        <v>7000</v>
      </c>
    </row>
    <row r="69" spans="1:20" x14ac:dyDescent="0.2">
      <c r="B69" s="54" t="s">
        <v>75</v>
      </c>
      <c r="C69" s="41">
        <v>9280</v>
      </c>
      <c r="D69" s="24">
        <v>0</v>
      </c>
      <c r="E69" s="24">
        <v>0</v>
      </c>
      <c r="F69" s="24">
        <v>0</v>
      </c>
      <c r="G69" s="24">
        <v>0</v>
      </c>
      <c r="H69" s="25">
        <v>0</v>
      </c>
      <c r="I69" s="25">
        <v>0</v>
      </c>
      <c r="J69" s="25">
        <v>0</v>
      </c>
      <c r="K69" s="25">
        <v>0</v>
      </c>
      <c r="L69" s="25">
        <v>0</v>
      </c>
      <c r="M69" s="14"/>
      <c r="N69" s="54" t="s">
        <v>75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68">
        <v>0</v>
      </c>
    </row>
    <row r="70" spans="1:20" x14ac:dyDescent="0.2">
      <c r="B70" s="54" t="s">
        <v>76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5">
        <v>0</v>
      </c>
      <c r="I70" s="25">
        <v>0</v>
      </c>
      <c r="J70" s="25">
        <v>0</v>
      </c>
      <c r="K70" s="25">
        <v>0</v>
      </c>
      <c r="L70" s="25">
        <v>0</v>
      </c>
      <c r="M70" s="14"/>
      <c r="N70" s="54" t="s">
        <v>76</v>
      </c>
      <c r="O70" s="26">
        <v>0</v>
      </c>
      <c r="P70" s="26">
        <v>0</v>
      </c>
      <c r="Q70" s="26">
        <v>0</v>
      </c>
      <c r="R70" s="26">
        <v>0</v>
      </c>
      <c r="S70" s="26">
        <v>0</v>
      </c>
      <c r="T70" s="68">
        <v>0</v>
      </c>
    </row>
    <row r="71" spans="1:20" x14ac:dyDescent="0.2">
      <c r="B71" s="54" t="s">
        <v>67</v>
      </c>
      <c r="C71" s="24">
        <v>0</v>
      </c>
      <c r="D71" s="24">
        <v>6000</v>
      </c>
      <c r="E71" s="24">
        <v>0</v>
      </c>
      <c r="F71" s="24">
        <v>0</v>
      </c>
      <c r="G71" s="24">
        <v>0</v>
      </c>
      <c r="H71" s="25">
        <v>0</v>
      </c>
      <c r="I71" s="25">
        <v>6000</v>
      </c>
      <c r="J71" s="25">
        <v>0</v>
      </c>
      <c r="K71" s="25">
        <v>0</v>
      </c>
      <c r="L71" s="25">
        <v>0</v>
      </c>
      <c r="M71" s="14"/>
      <c r="N71" s="54" t="s">
        <v>67</v>
      </c>
      <c r="O71" s="26">
        <v>0</v>
      </c>
      <c r="P71" s="26">
        <v>6000</v>
      </c>
      <c r="Q71" s="26">
        <v>0</v>
      </c>
      <c r="R71" s="26">
        <v>0</v>
      </c>
      <c r="S71" s="26">
        <v>0</v>
      </c>
      <c r="T71" s="68">
        <v>0</v>
      </c>
    </row>
    <row r="72" spans="1:20" x14ac:dyDescent="0.2">
      <c r="B72" s="56" t="s">
        <v>77</v>
      </c>
      <c r="C72" s="32">
        <v>0</v>
      </c>
      <c r="D72" s="32">
        <v>0</v>
      </c>
      <c r="E72" s="32">
        <v>0</v>
      </c>
      <c r="F72" s="32">
        <v>0</v>
      </c>
      <c r="G72" s="32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14"/>
      <c r="N72" s="56" t="s">
        <v>77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69">
        <v>0</v>
      </c>
    </row>
    <row r="73" spans="1:20" x14ac:dyDescent="0.2">
      <c r="B73" s="30" t="s">
        <v>5</v>
      </c>
      <c r="C73" s="12">
        <f t="shared" ref="C73:L73" si="14">SUM(C59:C72)</f>
        <v>27780</v>
      </c>
      <c r="D73" s="12">
        <f t="shared" si="14"/>
        <v>9000</v>
      </c>
      <c r="E73" s="12">
        <f t="shared" si="14"/>
        <v>0</v>
      </c>
      <c r="F73" s="12">
        <f t="shared" si="14"/>
        <v>5800</v>
      </c>
      <c r="G73" s="12">
        <f t="shared" si="14"/>
        <v>0</v>
      </c>
      <c r="H73" s="13">
        <f t="shared" si="14"/>
        <v>18000</v>
      </c>
      <c r="I73" s="13">
        <f t="shared" si="14"/>
        <v>6000</v>
      </c>
      <c r="J73" s="13">
        <f t="shared" si="14"/>
        <v>0</v>
      </c>
      <c r="K73" s="13">
        <f t="shared" si="14"/>
        <v>5800</v>
      </c>
      <c r="L73" s="13">
        <f t="shared" si="14"/>
        <v>12000</v>
      </c>
      <c r="M73" s="14"/>
      <c r="N73" s="30" t="s">
        <v>5</v>
      </c>
      <c r="O73" s="15">
        <f t="shared" ref="O73:T73" si="15">SUM(O59:O72)</f>
        <v>24500</v>
      </c>
      <c r="P73" s="15">
        <f t="shared" si="15"/>
        <v>6000</v>
      </c>
      <c r="Q73" s="15">
        <f t="shared" si="15"/>
        <v>0</v>
      </c>
      <c r="R73" s="15">
        <f t="shared" si="15"/>
        <v>5400</v>
      </c>
      <c r="S73" s="15">
        <f t="shared" si="15"/>
        <v>6000</v>
      </c>
      <c r="T73" s="70">
        <f t="shared" si="15"/>
        <v>24500</v>
      </c>
    </row>
    <row r="74" spans="1:20" x14ac:dyDescent="0.2">
      <c r="A74" s="1" t="s">
        <v>38</v>
      </c>
      <c r="B74" s="19" t="s">
        <v>78</v>
      </c>
      <c r="C74" s="24"/>
      <c r="D74" s="24"/>
      <c r="E74" s="24"/>
      <c r="F74" s="24"/>
      <c r="G74" s="24"/>
      <c r="H74" s="25"/>
      <c r="I74" s="25"/>
      <c r="J74" s="25"/>
      <c r="K74" s="25"/>
      <c r="L74" s="25"/>
      <c r="M74" s="35"/>
      <c r="N74" s="35"/>
      <c r="O74" s="26"/>
      <c r="P74" s="26"/>
      <c r="Q74" s="26"/>
      <c r="R74" s="26"/>
      <c r="S74" s="26"/>
      <c r="T74" s="68"/>
    </row>
    <row r="75" spans="1:20" x14ac:dyDescent="0.2">
      <c r="B75" s="27" t="s">
        <v>70</v>
      </c>
      <c r="C75" s="24">
        <v>0</v>
      </c>
      <c r="D75" s="24">
        <v>0</v>
      </c>
      <c r="E75" s="24">
        <v>0</v>
      </c>
      <c r="F75" s="24">
        <v>800</v>
      </c>
      <c r="G75" s="24">
        <v>0</v>
      </c>
      <c r="H75" s="25">
        <v>0</v>
      </c>
      <c r="I75" s="25">
        <v>0</v>
      </c>
      <c r="J75" s="25">
        <v>0</v>
      </c>
      <c r="K75" s="25">
        <v>800</v>
      </c>
      <c r="L75" s="25">
        <v>0</v>
      </c>
      <c r="M75" s="14"/>
      <c r="N75" s="27" t="s">
        <v>70</v>
      </c>
      <c r="O75" s="26">
        <v>0</v>
      </c>
      <c r="P75" s="26">
        <v>0</v>
      </c>
      <c r="Q75" s="26">
        <v>0</v>
      </c>
      <c r="R75" s="26">
        <v>800</v>
      </c>
      <c r="S75" s="26">
        <v>0</v>
      </c>
      <c r="T75" s="68">
        <v>0</v>
      </c>
    </row>
    <row r="76" spans="1:20" x14ac:dyDescent="0.2">
      <c r="B76" s="27" t="s">
        <v>50</v>
      </c>
      <c r="C76" s="24">
        <v>0</v>
      </c>
      <c r="D76" s="24">
        <v>0</v>
      </c>
      <c r="E76" s="24">
        <v>0</v>
      </c>
      <c r="F76" s="24">
        <v>300</v>
      </c>
      <c r="G76" s="24">
        <v>0</v>
      </c>
      <c r="H76" s="25">
        <v>0</v>
      </c>
      <c r="I76" s="25">
        <v>0</v>
      </c>
      <c r="J76" s="25">
        <v>0</v>
      </c>
      <c r="K76" s="25">
        <v>0</v>
      </c>
      <c r="L76" s="25">
        <v>0</v>
      </c>
      <c r="M76" s="14"/>
      <c r="N76" s="27" t="s">
        <v>50</v>
      </c>
      <c r="O76" s="26">
        <v>0</v>
      </c>
      <c r="P76" s="26">
        <v>0</v>
      </c>
      <c r="Q76" s="26">
        <v>0</v>
      </c>
      <c r="R76" s="26">
        <v>0</v>
      </c>
      <c r="S76" s="26">
        <v>0</v>
      </c>
      <c r="T76" s="68">
        <v>0</v>
      </c>
    </row>
    <row r="77" spans="1:20" x14ac:dyDescent="0.2">
      <c r="B77" s="55" t="s">
        <v>79</v>
      </c>
      <c r="C77" s="24">
        <v>0</v>
      </c>
      <c r="D77" s="24">
        <v>1200</v>
      </c>
      <c r="E77" s="24">
        <v>0</v>
      </c>
      <c r="F77" s="24">
        <v>0</v>
      </c>
      <c r="G77" s="24">
        <v>0</v>
      </c>
      <c r="H77" s="25">
        <v>0</v>
      </c>
      <c r="I77" s="25">
        <v>0</v>
      </c>
      <c r="J77" s="25">
        <v>0</v>
      </c>
      <c r="K77" s="25">
        <v>0</v>
      </c>
      <c r="L77" s="25">
        <v>0</v>
      </c>
      <c r="M77" s="14"/>
      <c r="N77" s="55" t="s">
        <v>79</v>
      </c>
      <c r="O77" s="26">
        <v>0</v>
      </c>
      <c r="P77" s="26">
        <v>0</v>
      </c>
      <c r="Q77" s="26">
        <v>0</v>
      </c>
      <c r="R77" s="26">
        <v>0</v>
      </c>
      <c r="S77" s="26">
        <v>0</v>
      </c>
      <c r="T77" s="68">
        <v>0</v>
      </c>
    </row>
    <row r="78" spans="1:20" x14ac:dyDescent="0.2">
      <c r="B78" s="28" t="s">
        <v>54</v>
      </c>
      <c r="C78" s="24">
        <v>2800</v>
      </c>
      <c r="D78" s="24">
        <v>0</v>
      </c>
      <c r="E78" s="24">
        <v>0</v>
      </c>
      <c r="F78" s="24">
        <v>0</v>
      </c>
      <c r="G78" s="24">
        <v>0</v>
      </c>
      <c r="H78" s="25">
        <v>3000</v>
      </c>
      <c r="I78" s="25">
        <v>0</v>
      </c>
      <c r="J78" s="25">
        <v>0</v>
      </c>
      <c r="K78" s="25">
        <v>0</v>
      </c>
      <c r="L78" s="25">
        <v>0</v>
      </c>
      <c r="M78" s="14"/>
      <c r="N78" s="28" t="s">
        <v>54</v>
      </c>
      <c r="O78" s="26">
        <v>4000</v>
      </c>
      <c r="P78" s="26">
        <v>0</v>
      </c>
      <c r="Q78" s="26">
        <v>0</v>
      </c>
      <c r="R78" s="26">
        <v>0</v>
      </c>
      <c r="S78" s="26">
        <v>0</v>
      </c>
      <c r="T78" s="68">
        <v>4000</v>
      </c>
    </row>
    <row r="79" spans="1:20" x14ac:dyDescent="0.2">
      <c r="B79" s="28" t="s">
        <v>56</v>
      </c>
      <c r="C79" s="24">
        <v>0</v>
      </c>
      <c r="D79" s="24">
        <v>0</v>
      </c>
      <c r="E79" s="24">
        <v>0</v>
      </c>
      <c r="F79" s="24">
        <v>0</v>
      </c>
      <c r="G79" s="24">
        <v>0</v>
      </c>
      <c r="H79" s="25">
        <v>0</v>
      </c>
      <c r="I79" s="25">
        <v>0</v>
      </c>
      <c r="J79" s="25">
        <v>0</v>
      </c>
      <c r="K79" s="25">
        <v>0</v>
      </c>
      <c r="L79" s="25">
        <v>0</v>
      </c>
      <c r="M79" s="14"/>
      <c r="N79" s="28" t="s">
        <v>56</v>
      </c>
      <c r="O79" s="26">
        <v>0</v>
      </c>
      <c r="P79" s="26">
        <v>0</v>
      </c>
      <c r="Q79" s="26">
        <v>0</v>
      </c>
      <c r="R79" s="26">
        <v>0</v>
      </c>
      <c r="S79" s="26">
        <v>0</v>
      </c>
      <c r="T79" s="68">
        <v>0</v>
      </c>
    </row>
    <row r="80" spans="1:20" x14ac:dyDescent="0.2">
      <c r="B80" s="28" t="s">
        <v>72</v>
      </c>
      <c r="C80" s="24">
        <v>2000</v>
      </c>
      <c r="D80" s="24">
        <v>0</v>
      </c>
      <c r="E80" s="24">
        <v>0</v>
      </c>
      <c r="F80" s="24">
        <v>0</v>
      </c>
      <c r="G80" s="24">
        <v>0</v>
      </c>
      <c r="H80" s="25">
        <v>0</v>
      </c>
      <c r="I80" s="25">
        <v>0</v>
      </c>
      <c r="J80" s="25">
        <v>0</v>
      </c>
      <c r="K80" s="25">
        <v>0</v>
      </c>
      <c r="L80" s="25">
        <v>0</v>
      </c>
      <c r="M80" s="35"/>
      <c r="N80" s="28" t="s">
        <v>72</v>
      </c>
      <c r="O80" s="26">
        <v>2000</v>
      </c>
      <c r="P80" s="26">
        <v>0</v>
      </c>
      <c r="Q80" s="26">
        <v>0</v>
      </c>
      <c r="R80" s="26">
        <v>0</v>
      </c>
      <c r="S80" s="26">
        <v>0</v>
      </c>
      <c r="T80" s="85" t="s">
        <v>127</v>
      </c>
    </row>
    <row r="81" spans="1:20" x14ac:dyDescent="0.2">
      <c r="B81" s="28" t="s">
        <v>60</v>
      </c>
      <c r="C81" s="24">
        <v>2000</v>
      </c>
      <c r="D81" s="24">
        <v>0</v>
      </c>
      <c r="E81" s="24">
        <v>0</v>
      </c>
      <c r="F81" s="24">
        <v>0</v>
      </c>
      <c r="G81" s="24">
        <v>0</v>
      </c>
      <c r="H81" s="25">
        <v>3000</v>
      </c>
      <c r="I81" s="25">
        <v>0</v>
      </c>
      <c r="J81" s="25">
        <v>0</v>
      </c>
      <c r="K81" s="25">
        <v>0</v>
      </c>
      <c r="L81" s="25">
        <v>0</v>
      </c>
      <c r="M81" s="35"/>
      <c r="N81" s="28" t="s">
        <v>60</v>
      </c>
      <c r="O81" s="26">
        <v>4000</v>
      </c>
      <c r="P81" s="26">
        <v>0</v>
      </c>
      <c r="Q81" s="26">
        <v>0</v>
      </c>
      <c r="R81" s="26">
        <v>0</v>
      </c>
      <c r="S81" s="26">
        <v>0</v>
      </c>
      <c r="T81" s="68">
        <v>4000</v>
      </c>
    </row>
    <row r="82" spans="1:20" x14ac:dyDescent="0.2">
      <c r="B82" s="37" t="s">
        <v>62</v>
      </c>
      <c r="C82" s="24">
        <v>0</v>
      </c>
      <c r="D82" s="24">
        <v>0</v>
      </c>
      <c r="E82" s="24">
        <v>0</v>
      </c>
      <c r="F82" s="24">
        <v>0</v>
      </c>
      <c r="G82" s="24">
        <v>0</v>
      </c>
      <c r="H82" s="25">
        <v>0</v>
      </c>
      <c r="I82" s="25">
        <v>0</v>
      </c>
      <c r="J82" s="25">
        <v>0</v>
      </c>
      <c r="K82" s="25">
        <v>0</v>
      </c>
      <c r="L82" s="25">
        <v>3000</v>
      </c>
      <c r="M82" s="14"/>
      <c r="N82" s="37" t="s">
        <v>62</v>
      </c>
      <c r="O82" s="26">
        <v>0</v>
      </c>
      <c r="P82" s="26">
        <v>0</v>
      </c>
      <c r="Q82" s="26">
        <v>0</v>
      </c>
      <c r="R82" s="26">
        <v>0</v>
      </c>
      <c r="S82" s="26">
        <v>3000</v>
      </c>
      <c r="T82" s="68">
        <v>0</v>
      </c>
    </row>
    <row r="83" spans="1:20" x14ac:dyDescent="0.2">
      <c r="B83" s="37" t="s">
        <v>64</v>
      </c>
      <c r="C83" s="24">
        <v>0</v>
      </c>
      <c r="D83" s="24">
        <v>0</v>
      </c>
      <c r="E83" s="24">
        <v>0</v>
      </c>
      <c r="F83" s="24">
        <v>0</v>
      </c>
      <c r="G83" s="24">
        <v>0</v>
      </c>
      <c r="H83" s="25">
        <v>0</v>
      </c>
      <c r="I83" s="25">
        <v>0</v>
      </c>
      <c r="J83" s="25">
        <v>0</v>
      </c>
      <c r="K83" s="25">
        <v>0</v>
      </c>
      <c r="L83" s="25">
        <v>3000</v>
      </c>
      <c r="M83" s="14"/>
      <c r="N83" s="37" t="s">
        <v>64</v>
      </c>
      <c r="O83" s="26">
        <v>0</v>
      </c>
      <c r="P83" s="26">
        <v>0</v>
      </c>
      <c r="Q83" s="26">
        <v>0</v>
      </c>
      <c r="R83" s="26">
        <v>0</v>
      </c>
      <c r="S83" s="26">
        <v>0</v>
      </c>
      <c r="T83" s="68">
        <v>0</v>
      </c>
    </row>
    <row r="84" spans="1:20" x14ac:dyDescent="0.2">
      <c r="B84" s="54" t="s">
        <v>74</v>
      </c>
      <c r="C84" s="24">
        <v>1800</v>
      </c>
      <c r="D84" s="24">
        <v>0</v>
      </c>
      <c r="E84" s="24">
        <v>0</v>
      </c>
      <c r="F84" s="24">
        <v>0</v>
      </c>
      <c r="G84" s="24">
        <v>0</v>
      </c>
      <c r="H84" s="25">
        <v>4000</v>
      </c>
      <c r="I84" s="25">
        <v>0</v>
      </c>
      <c r="J84" s="25">
        <v>0</v>
      </c>
      <c r="K84" s="25">
        <v>0</v>
      </c>
      <c r="L84" s="25">
        <v>0</v>
      </c>
      <c r="M84" s="14"/>
      <c r="N84" s="57" t="s">
        <v>74</v>
      </c>
      <c r="O84" s="26">
        <v>3000</v>
      </c>
      <c r="P84" s="26">
        <v>0</v>
      </c>
      <c r="Q84" s="26">
        <v>0</v>
      </c>
      <c r="R84" s="26">
        <v>0</v>
      </c>
      <c r="S84" s="26">
        <v>0</v>
      </c>
      <c r="T84" s="68">
        <v>3000</v>
      </c>
    </row>
    <row r="85" spans="1:20" x14ac:dyDescent="0.2">
      <c r="B85" s="54" t="s">
        <v>75</v>
      </c>
      <c r="C85" s="24">
        <v>2100</v>
      </c>
      <c r="D85" s="24">
        <v>0</v>
      </c>
      <c r="E85" s="24">
        <v>0</v>
      </c>
      <c r="F85" s="24">
        <v>0</v>
      </c>
      <c r="G85" s="24">
        <v>0</v>
      </c>
      <c r="H85" s="25">
        <v>0</v>
      </c>
      <c r="I85" s="25">
        <v>0</v>
      </c>
      <c r="J85" s="25">
        <v>0</v>
      </c>
      <c r="K85" s="25">
        <v>0</v>
      </c>
      <c r="L85" s="25">
        <v>0</v>
      </c>
      <c r="M85" s="14"/>
      <c r="N85" s="54" t="s">
        <v>75</v>
      </c>
      <c r="O85" s="26">
        <v>0</v>
      </c>
      <c r="P85" s="26">
        <v>0</v>
      </c>
      <c r="Q85" s="26">
        <v>0</v>
      </c>
      <c r="R85" s="26">
        <v>0</v>
      </c>
      <c r="S85" s="26">
        <v>0</v>
      </c>
      <c r="T85" s="68">
        <v>0</v>
      </c>
    </row>
    <row r="86" spans="1:20" x14ac:dyDescent="0.2">
      <c r="B86" s="54" t="s">
        <v>76</v>
      </c>
      <c r="C86" s="24">
        <v>0</v>
      </c>
      <c r="D86" s="24">
        <v>0</v>
      </c>
      <c r="E86" s="24">
        <v>0</v>
      </c>
      <c r="F86" s="24">
        <v>0</v>
      </c>
      <c r="G86" s="24">
        <v>0</v>
      </c>
      <c r="H86" s="25">
        <v>0</v>
      </c>
      <c r="I86" s="25">
        <v>0</v>
      </c>
      <c r="J86" s="25">
        <v>0</v>
      </c>
      <c r="K86" s="25">
        <v>0</v>
      </c>
      <c r="L86" s="25">
        <v>0</v>
      </c>
      <c r="M86" s="14"/>
      <c r="N86" s="54" t="s">
        <v>76</v>
      </c>
      <c r="O86" s="26">
        <v>0</v>
      </c>
      <c r="P86" s="26">
        <v>0</v>
      </c>
      <c r="Q86" s="26">
        <v>0</v>
      </c>
      <c r="R86" s="26">
        <v>0</v>
      </c>
      <c r="S86" s="26">
        <v>0</v>
      </c>
      <c r="T86" s="68">
        <v>0</v>
      </c>
    </row>
    <row r="87" spans="1:20" x14ac:dyDescent="0.2">
      <c r="B87" s="54" t="s">
        <v>67</v>
      </c>
      <c r="C87" s="24">
        <v>0</v>
      </c>
      <c r="D87" s="24">
        <v>2000</v>
      </c>
      <c r="E87" s="24">
        <v>0</v>
      </c>
      <c r="F87" s="24">
        <v>0</v>
      </c>
      <c r="G87" s="24">
        <v>0</v>
      </c>
      <c r="H87" s="25">
        <v>0</v>
      </c>
      <c r="I87" s="25">
        <v>3000</v>
      </c>
      <c r="J87" s="25">
        <v>0</v>
      </c>
      <c r="K87" s="25">
        <v>0</v>
      </c>
      <c r="L87" s="25">
        <v>0</v>
      </c>
      <c r="M87" s="14"/>
      <c r="N87" s="54" t="s">
        <v>67</v>
      </c>
      <c r="O87" s="26">
        <v>0</v>
      </c>
      <c r="P87" s="26">
        <v>4000</v>
      </c>
      <c r="Q87" s="26">
        <v>0</v>
      </c>
      <c r="R87" s="26">
        <v>0</v>
      </c>
      <c r="S87" s="26">
        <v>0</v>
      </c>
      <c r="T87" s="68">
        <v>0</v>
      </c>
    </row>
    <row r="88" spans="1:20" x14ac:dyDescent="0.2">
      <c r="B88" s="56" t="s">
        <v>77</v>
      </c>
      <c r="C88" s="32">
        <v>0</v>
      </c>
      <c r="D88" s="32">
        <v>0</v>
      </c>
      <c r="E88" s="32">
        <v>0</v>
      </c>
      <c r="F88" s="32">
        <v>0</v>
      </c>
      <c r="G88" s="32">
        <v>0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14"/>
      <c r="N88" s="56" t="s">
        <v>77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69">
        <v>0</v>
      </c>
    </row>
    <row r="89" spans="1:20" x14ac:dyDescent="0.2">
      <c r="B89" s="30" t="s">
        <v>5</v>
      </c>
      <c r="C89" s="12">
        <f t="shared" ref="C89:L89" si="16">SUM(C75:C88)</f>
        <v>10700</v>
      </c>
      <c r="D89" s="12">
        <f t="shared" si="16"/>
        <v>3200</v>
      </c>
      <c r="E89" s="12">
        <f t="shared" si="16"/>
        <v>0</v>
      </c>
      <c r="F89" s="12">
        <f t="shared" si="16"/>
        <v>1100</v>
      </c>
      <c r="G89" s="12">
        <f t="shared" si="16"/>
        <v>0</v>
      </c>
      <c r="H89" s="13">
        <f t="shared" si="16"/>
        <v>10000</v>
      </c>
      <c r="I89" s="13">
        <f t="shared" si="16"/>
        <v>3000</v>
      </c>
      <c r="J89" s="13">
        <f t="shared" si="16"/>
        <v>0</v>
      </c>
      <c r="K89" s="13">
        <f t="shared" si="16"/>
        <v>800</v>
      </c>
      <c r="L89" s="13">
        <f t="shared" si="16"/>
        <v>6000</v>
      </c>
      <c r="M89" s="14"/>
      <c r="N89" s="30" t="s">
        <v>5</v>
      </c>
      <c r="O89" s="15">
        <f t="shared" ref="O89:T89" si="17">SUM(O75:O88)</f>
        <v>13000</v>
      </c>
      <c r="P89" s="15">
        <f t="shared" si="17"/>
        <v>4000</v>
      </c>
      <c r="Q89" s="15">
        <f t="shared" si="17"/>
        <v>0</v>
      </c>
      <c r="R89" s="15">
        <f t="shared" si="17"/>
        <v>800</v>
      </c>
      <c r="S89" s="15">
        <f t="shared" si="17"/>
        <v>3000</v>
      </c>
      <c r="T89" s="70">
        <f t="shared" si="17"/>
        <v>11000</v>
      </c>
    </row>
    <row r="90" spans="1:20" x14ac:dyDescent="0.2">
      <c r="A90" s="1" t="s">
        <v>38</v>
      </c>
      <c r="B90" s="19" t="s">
        <v>80</v>
      </c>
      <c r="C90" s="24"/>
      <c r="D90" s="24"/>
      <c r="E90" s="24"/>
      <c r="F90" s="24"/>
      <c r="G90" s="24"/>
      <c r="H90" s="25"/>
      <c r="I90" s="25"/>
      <c r="J90" s="25"/>
      <c r="K90" s="25"/>
      <c r="L90" s="25"/>
      <c r="M90" s="14"/>
      <c r="N90" s="19" t="s">
        <v>80</v>
      </c>
      <c r="O90" s="26"/>
      <c r="P90" s="26"/>
      <c r="Q90" s="26"/>
      <c r="R90" s="26"/>
      <c r="S90" s="26"/>
      <c r="T90" s="68"/>
    </row>
    <row r="91" spans="1:20" x14ac:dyDescent="0.2">
      <c r="B91" s="34" t="s">
        <v>81</v>
      </c>
      <c r="C91" s="24">
        <v>0</v>
      </c>
      <c r="D91" s="24">
        <v>6000</v>
      </c>
      <c r="E91" s="24">
        <v>0</v>
      </c>
      <c r="F91" s="24">
        <v>0</v>
      </c>
      <c r="G91" s="24">
        <v>0</v>
      </c>
      <c r="H91" s="25">
        <v>0</v>
      </c>
      <c r="I91" s="25">
        <v>6000</v>
      </c>
      <c r="J91" s="25">
        <v>0</v>
      </c>
      <c r="K91" s="25">
        <v>0</v>
      </c>
      <c r="L91" s="25">
        <v>0</v>
      </c>
      <c r="M91" s="14"/>
      <c r="N91" s="34" t="s">
        <v>142</v>
      </c>
      <c r="O91" s="26">
        <v>0</v>
      </c>
      <c r="P91" s="26">
        <v>3000</v>
      </c>
      <c r="Q91" s="26">
        <v>0</v>
      </c>
      <c r="R91" s="26">
        <v>0</v>
      </c>
      <c r="S91" s="26">
        <v>1500</v>
      </c>
      <c r="T91" s="68">
        <v>8000</v>
      </c>
    </row>
    <row r="92" spans="1:20" x14ac:dyDescent="0.2">
      <c r="B92" s="34" t="s">
        <v>82</v>
      </c>
      <c r="C92" s="24">
        <v>12000</v>
      </c>
      <c r="D92" s="24">
        <v>4000</v>
      </c>
      <c r="E92" s="24">
        <v>0</v>
      </c>
      <c r="F92" s="24">
        <v>0</v>
      </c>
      <c r="G92" s="24">
        <v>0</v>
      </c>
      <c r="H92" s="25">
        <v>12000</v>
      </c>
      <c r="I92" s="25">
        <v>4000</v>
      </c>
      <c r="J92" s="25">
        <v>0</v>
      </c>
      <c r="K92" s="25">
        <v>0</v>
      </c>
      <c r="L92" s="25">
        <v>20000</v>
      </c>
      <c r="M92" s="14"/>
      <c r="N92" s="34" t="s">
        <v>143</v>
      </c>
      <c r="O92" s="26">
        <v>8000</v>
      </c>
      <c r="P92" s="26">
        <v>0</v>
      </c>
      <c r="Q92" s="26">
        <v>0</v>
      </c>
      <c r="R92" s="26">
        <v>0</v>
      </c>
      <c r="S92" s="26">
        <v>3000</v>
      </c>
      <c r="T92" s="68">
        <v>6000</v>
      </c>
    </row>
    <row r="93" spans="1:20" x14ac:dyDescent="0.2">
      <c r="B93" s="34" t="s">
        <v>83</v>
      </c>
      <c r="C93" s="24">
        <v>0</v>
      </c>
      <c r="D93" s="24">
        <v>3000</v>
      </c>
      <c r="E93" s="24">
        <v>0</v>
      </c>
      <c r="F93" s="24">
        <v>0</v>
      </c>
      <c r="G93" s="24">
        <v>0</v>
      </c>
      <c r="H93" s="25">
        <v>0</v>
      </c>
      <c r="I93" s="25">
        <v>3000</v>
      </c>
      <c r="J93" s="25">
        <v>0</v>
      </c>
      <c r="K93" s="25">
        <v>0</v>
      </c>
      <c r="L93" s="25">
        <v>0</v>
      </c>
      <c r="M93" s="14"/>
      <c r="N93" s="34" t="s">
        <v>83</v>
      </c>
      <c r="O93" s="26">
        <v>0</v>
      </c>
      <c r="P93" s="26">
        <v>3000</v>
      </c>
      <c r="Q93" s="26">
        <v>0</v>
      </c>
      <c r="R93" s="26">
        <v>0</v>
      </c>
      <c r="S93" s="26">
        <v>0</v>
      </c>
      <c r="T93" s="68">
        <v>0</v>
      </c>
    </row>
    <row r="94" spans="1:20" x14ac:dyDescent="0.2">
      <c r="B94" s="34" t="s">
        <v>84</v>
      </c>
      <c r="C94" s="24"/>
      <c r="D94" s="24"/>
      <c r="E94" s="24"/>
      <c r="F94" s="24"/>
      <c r="G94" s="24"/>
      <c r="H94" s="25"/>
      <c r="I94" s="25"/>
      <c r="J94" s="25"/>
      <c r="K94" s="25"/>
      <c r="L94" s="25"/>
      <c r="M94" s="14"/>
      <c r="N94" s="36" t="s">
        <v>84</v>
      </c>
      <c r="O94" s="43">
        <v>10000</v>
      </c>
      <c r="P94" s="26">
        <v>0</v>
      </c>
      <c r="Q94" s="26">
        <v>0</v>
      </c>
      <c r="R94" s="26">
        <v>0</v>
      </c>
      <c r="S94" s="26">
        <v>0</v>
      </c>
      <c r="T94" s="73">
        <v>6500</v>
      </c>
    </row>
    <row r="95" spans="1:20" x14ac:dyDescent="0.2">
      <c r="B95" s="38" t="s">
        <v>85</v>
      </c>
      <c r="C95" s="32">
        <v>0</v>
      </c>
      <c r="D95" s="32">
        <v>0</v>
      </c>
      <c r="E95" s="32">
        <v>0</v>
      </c>
      <c r="F95" s="32">
        <v>0</v>
      </c>
      <c r="G95" s="32">
        <v>0</v>
      </c>
      <c r="H95" s="33">
        <v>0</v>
      </c>
      <c r="I95" s="33">
        <v>0</v>
      </c>
      <c r="J95" s="33">
        <v>0</v>
      </c>
      <c r="K95" s="33">
        <v>0</v>
      </c>
      <c r="L95" s="33">
        <v>0</v>
      </c>
      <c r="M95" s="14"/>
      <c r="N95" s="38" t="s">
        <v>86</v>
      </c>
      <c r="O95" s="29">
        <v>0</v>
      </c>
      <c r="P95" s="29">
        <v>0</v>
      </c>
      <c r="Q95" s="29">
        <v>0</v>
      </c>
      <c r="R95" s="29">
        <v>0</v>
      </c>
      <c r="S95" s="29">
        <v>2000</v>
      </c>
      <c r="T95" s="69">
        <v>0</v>
      </c>
    </row>
    <row r="96" spans="1:20" x14ac:dyDescent="0.2">
      <c r="B96" s="30" t="s">
        <v>5</v>
      </c>
      <c r="C96" s="12">
        <f t="shared" ref="C96:L96" si="18">SUM(C91:C95)</f>
        <v>12000</v>
      </c>
      <c r="D96" s="12">
        <f t="shared" si="18"/>
        <v>13000</v>
      </c>
      <c r="E96" s="12">
        <f t="shared" si="18"/>
        <v>0</v>
      </c>
      <c r="F96" s="12">
        <f t="shared" si="18"/>
        <v>0</v>
      </c>
      <c r="G96" s="12">
        <f t="shared" si="18"/>
        <v>0</v>
      </c>
      <c r="H96" s="13">
        <f t="shared" si="18"/>
        <v>12000</v>
      </c>
      <c r="I96" s="13">
        <f t="shared" si="18"/>
        <v>13000</v>
      </c>
      <c r="J96" s="13">
        <f t="shared" si="18"/>
        <v>0</v>
      </c>
      <c r="K96" s="13">
        <f t="shared" si="18"/>
        <v>0</v>
      </c>
      <c r="L96" s="13">
        <f t="shared" si="18"/>
        <v>20000</v>
      </c>
      <c r="M96" s="14"/>
      <c r="N96" s="30" t="s">
        <v>5</v>
      </c>
      <c r="O96" s="15">
        <f t="shared" ref="O96:T96" si="19">SUM(O91:O95)</f>
        <v>18000</v>
      </c>
      <c r="P96" s="15">
        <f t="shared" si="19"/>
        <v>6000</v>
      </c>
      <c r="Q96" s="15">
        <f t="shared" si="19"/>
        <v>0</v>
      </c>
      <c r="R96" s="15">
        <f t="shared" si="19"/>
        <v>0</v>
      </c>
      <c r="S96" s="15">
        <f t="shared" si="19"/>
        <v>6500</v>
      </c>
      <c r="T96" s="70">
        <f t="shared" si="19"/>
        <v>20500</v>
      </c>
    </row>
    <row r="97" spans="1:22" x14ac:dyDescent="0.2">
      <c r="A97" s="1" t="s">
        <v>38</v>
      </c>
      <c r="B97" s="11" t="s">
        <v>87</v>
      </c>
      <c r="C97" s="21">
        <v>0</v>
      </c>
      <c r="D97" s="21">
        <v>6000</v>
      </c>
      <c r="E97" s="21">
        <v>180000</v>
      </c>
      <c r="F97" s="21">
        <v>0</v>
      </c>
      <c r="G97" s="21">
        <v>0</v>
      </c>
      <c r="H97" s="22">
        <v>0</v>
      </c>
      <c r="I97" s="22">
        <v>6000</v>
      </c>
      <c r="J97" s="22">
        <v>300000</v>
      </c>
      <c r="K97" s="22">
        <v>0</v>
      </c>
      <c r="L97" s="22">
        <v>0</v>
      </c>
      <c r="M97" s="14"/>
      <c r="N97" s="14"/>
      <c r="O97" s="18">
        <v>0</v>
      </c>
      <c r="P97" s="18">
        <v>0</v>
      </c>
      <c r="Q97" s="18">
        <v>0</v>
      </c>
      <c r="R97" s="18">
        <v>0</v>
      </c>
      <c r="S97" s="18">
        <v>0</v>
      </c>
      <c r="T97" s="72">
        <v>0</v>
      </c>
    </row>
    <row r="98" spans="1:22" x14ac:dyDescent="0.2">
      <c r="A98" s="1" t="s">
        <v>38</v>
      </c>
      <c r="B98" s="19" t="s">
        <v>88</v>
      </c>
      <c r="C98" s="21">
        <v>7000</v>
      </c>
      <c r="D98" s="21">
        <v>2800</v>
      </c>
      <c r="E98" s="21">
        <v>500</v>
      </c>
      <c r="F98" s="21">
        <v>0</v>
      </c>
      <c r="G98" s="21">
        <v>600</v>
      </c>
      <c r="H98" s="22">
        <v>7000</v>
      </c>
      <c r="I98" s="22">
        <v>2800</v>
      </c>
      <c r="J98" s="22">
        <v>500</v>
      </c>
      <c r="K98" s="22">
        <v>0</v>
      </c>
      <c r="L98" s="22">
        <v>600</v>
      </c>
      <c r="M98" s="14"/>
      <c r="N98" s="45" t="s">
        <v>144</v>
      </c>
      <c r="O98" s="18">
        <v>8000</v>
      </c>
      <c r="P98" s="18">
        <v>4500</v>
      </c>
      <c r="Q98" s="18">
        <v>0</v>
      </c>
      <c r="R98" s="18">
        <v>0</v>
      </c>
      <c r="S98" s="18">
        <v>1000</v>
      </c>
      <c r="T98" s="72">
        <v>4400</v>
      </c>
    </row>
    <row r="99" spans="1:22" x14ac:dyDescent="0.2">
      <c r="A99" s="1" t="s">
        <v>38</v>
      </c>
      <c r="B99" s="58" t="s">
        <v>89</v>
      </c>
      <c r="C99" s="21">
        <v>0</v>
      </c>
      <c r="D99" s="21">
        <v>0</v>
      </c>
      <c r="E99" s="21">
        <v>0</v>
      </c>
      <c r="F99" s="21">
        <v>0</v>
      </c>
      <c r="G99" s="21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14"/>
      <c r="N99" s="14"/>
      <c r="O99" s="18">
        <v>3000</v>
      </c>
      <c r="P99" s="18">
        <v>0</v>
      </c>
      <c r="Q99" s="18">
        <v>0</v>
      </c>
      <c r="R99" s="18">
        <v>0</v>
      </c>
      <c r="S99" s="18">
        <v>0</v>
      </c>
      <c r="T99" s="72">
        <v>0</v>
      </c>
    </row>
    <row r="100" spans="1:22" x14ac:dyDescent="0.2">
      <c r="A100" s="1" t="s">
        <v>38</v>
      </c>
      <c r="B100" s="19" t="s">
        <v>90</v>
      </c>
      <c r="C100" s="21">
        <v>7500</v>
      </c>
      <c r="D100" s="21">
        <v>4000</v>
      </c>
      <c r="E100" s="21">
        <v>200</v>
      </c>
      <c r="F100" s="21">
        <v>500</v>
      </c>
      <c r="G100" s="21">
        <v>300</v>
      </c>
      <c r="H100" s="22">
        <v>7500</v>
      </c>
      <c r="I100" s="22">
        <v>6800</v>
      </c>
      <c r="J100" s="22">
        <v>100</v>
      </c>
      <c r="K100" s="22">
        <v>300</v>
      </c>
      <c r="L100" s="22">
        <v>700</v>
      </c>
      <c r="M100" s="14"/>
      <c r="N100" s="14"/>
      <c r="O100" s="18">
        <v>7500</v>
      </c>
      <c r="P100" s="18">
        <v>2200</v>
      </c>
      <c r="Q100" s="18">
        <v>100</v>
      </c>
      <c r="R100" s="18">
        <v>1100</v>
      </c>
      <c r="S100" s="18">
        <v>500</v>
      </c>
      <c r="T100" s="72">
        <v>0</v>
      </c>
    </row>
    <row r="101" spans="1:22" x14ac:dyDescent="0.2">
      <c r="A101" s="1" t="s">
        <v>38</v>
      </c>
      <c r="B101" s="44" t="s">
        <v>91</v>
      </c>
      <c r="C101" s="12">
        <v>0</v>
      </c>
      <c r="D101" s="12">
        <v>0</v>
      </c>
      <c r="E101" s="12">
        <v>0</v>
      </c>
      <c r="F101" s="12">
        <v>0</v>
      </c>
      <c r="G101" s="12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4"/>
      <c r="N101" s="14"/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70">
        <v>0</v>
      </c>
    </row>
    <row r="102" spans="1:22" x14ac:dyDescent="0.2"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</row>
    <row r="103" spans="1:22" ht="15.75" x14ac:dyDescent="0.25">
      <c r="B103" s="39" t="s">
        <v>92</v>
      </c>
      <c r="C103" s="48">
        <f t="shared" ref="C103:L103" si="20">C101+C100+C99+C98+C97+C96+C89+C73+C57+C43+C39+C38+C37</f>
        <v>89800</v>
      </c>
      <c r="D103" s="47">
        <f t="shared" si="20"/>
        <v>48380</v>
      </c>
      <c r="E103" s="47">
        <f t="shared" si="20"/>
        <v>183050</v>
      </c>
      <c r="F103" s="47">
        <f t="shared" si="20"/>
        <v>9950</v>
      </c>
      <c r="G103" s="48">
        <f t="shared" si="20"/>
        <v>16050</v>
      </c>
      <c r="H103" s="47">
        <f t="shared" si="20"/>
        <v>74352</v>
      </c>
      <c r="I103" s="47">
        <f t="shared" si="20"/>
        <v>48452</v>
      </c>
      <c r="J103" s="47">
        <f t="shared" si="20"/>
        <v>302950</v>
      </c>
      <c r="K103" s="47">
        <f t="shared" si="20"/>
        <v>9402</v>
      </c>
      <c r="L103" s="47">
        <f t="shared" si="20"/>
        <v>49802</v>
      </c>
      <c r="M103" s="14"/>
      <c r="N103" s="14"/>
      <c r="O103" s="47">
        <f t="shared" ref="O103:S103" si="21">O101+O100+O99+O98+O97+O96+O89+O73+O43+O39+O38+O37</f>
        <v>91000</v>
      </c>
      <c r="P103" s="47">
        <f t="shared" si="21"/>
        <v>28700</v>
      </c>
      <c r="Q103" s="47">
        <f t="shared" si="21"/>
        <v>300</v>
      </c>
      <c r="R103" s="47">
        <f t="shared" si="21"/>
        <v>7300</v>
      </c>
      <c r="S103" s="47">
        <f t="shared" si="21"/>
        <v>22000</v>
      </c>
      <c r="T103" s="47">
        <f>T101+T57+T100+T99+T98+T97+T96+T89+T73+T43+T39+T38+T37</f>
        <v>83280</v>
      </c>
      <c r="V103" s="86">
        <f>T103/O103</f>
        <v>0.91516483516483516</v>
      </c>
    </row>
    <row r="104" spans="1:22" x14ac:dyDescent="0.2">
      <c r="M104" s="14"/>
      <c r="N104" s="14"/>
    </row>
    <row r="105" spans="1:22" x14ac:dyDescent="0.2">
      <c r="B105" s="1" t="s">
        <v>94</v>
      </c>
    </row>
    <row r="106" spans="1:22" x14ac:dyDescent="0.2">
      <c r="B106" s="1" t="s">
        <v>95</v>
      </c>
    </row>
    <row r="107" spans="1:22" x14ac:dyDescent="0.2">
      <c r="B107" s="1" t="s">
        <v>96</v>
      </c>
    </row>
    <row r="108" spans="1:22" x14ac:dyDescent="0.2">
      <c r="B108" s="1" t="s">
        <v>93</v>
      </c>
    </row>
    <row r="109" spans="1:22" x14ac:dyDescent="0.2">
      <c r="B109" s="1" t="s">
        <v>97</v>
      </c>
    </row>
    <row r="111" spans="1:22" x14ac:dyDescent="0.2">
      <c r="B111" s="1" t="s">
        <v>98</v>
      </c>
    </row>
    <row r="112" spans="1:22" x14ac:dyDescent="0.2">
      <c r="B112" s="1" t="s">
        <v>99</v>
      </c>
    </row>
    <row r="113" spans="2:2" x14ac:dyDescent="0.2">
      <c r="B113" s="40"/>
    </row>
    <row r="114" spans="2:2" x14ac:dyDescent="0.2">
      <c r="B114" s="59" t="s">
        <v>100</v>
      </c>
    </row>
    <row r="115" spans="2:2" x14ac:dyDescent="0.2">
      <c r="B115" s="1" t="s">
        <v>101</v>
      </c>
    </row>
    <row r="116" spans="2:2" x14ac:dyDescent="0.2">
      <c r="B116" s="1" t="s">
        <v>102</v>
      </c>
    </row>
    <row r="117" spans="2:2" x14ac:dyDescent="0.2">
      <c r="B117" s="1" t="s">
        <v>103</v>
      </c>
    </row>
    <row r="118" spans="2:2" x14ac:dyDescent="0.2">
      <c r="B118" s="1" t="s">
        <v>104</v>
      </c>
    </row>
    <row r="119" spans="2:2" x14ac:dyDescent="0.2">
      <c r="B119" s="1" t="s">
        <v>105</v>
      </c>
    </row>
    <row r="120" spans="2:2" x14ac:dyDescent="0.2">
      <c r="B120" s="1" t="s">
        <v>106</v>
      </c>
    </row>
    <row r="121" spans="2:2" x14ac:dyDescent="0.2">
      <c r="B121" s="1" t="s">
        <v>107</v>
      </c>
    </row>
    <row r="122" spans="2:2" x14ac:dyDescent="0.2">
      <c r="B122" s="1" t="s">
        <v>108</v>
      </c>
    </row>
    <row r="123" spans="2:2" x14ac:dyDescent="0.2">
      <c r="B123" s="1" t="s">
        <v>109</v>
      </c>
    </row>
    <row r="124" spans="2:2" x14ac:dyDescent="0.2">
      <c r="B124" s="1" t="s">
        <v>110</v>
      </c>
    </row>
    <row r="125" spans="2:2" x14ac:dyDescent="0.2">
      <c r="B125" s="1" t="s">
        <v>111</v>
      </c>
    </row>
    <row r="126" spans="2:2" x14ac:dyDescent="0.2">
      <c r="B126" s="1" t="s">
        <v>112</v>
      </c>
    </row>
    <row r="127" spans="2:2" x14ac:dyDescent="0.2">
      <c r="B127" s="1" t="s">
        <v>113</v>
      </c>
    </row>
    <row r="128" spans="2:2" x14ac:dyDescent="0.2">
      <c r="B128" s="1" t="s">
        <v>114</v>
      </c>
    </row>
    <row r="130" spans="1:2" x14ac:dyDescent="0.2">
      <c r="B130" s="1" t="s">
        <v>98</v>
      </c>
    </row>
    <row r="131" spans="1:2" x14ac:dyDescent="0.2">
      <c r="B131" s="1" t="s">
        <v>99</v>
      </c>
    </row>
    <row r="133" spans="1:2" x14ac:dyDescent="0.2">
      <c r="B133" s="1" t="s">
        <v>115</v>
      </c>
    </row>
    <row r="136" spans="1:2" x14ac:dyDescent="0.2">
      <c r="A136" s="60"/>
      <c r="B136" s="61" t="s">
        <v>116</v>
      </c>
    </row>
    <row r="137" spans="1:2" x14ac:dyDescent="0.2">
      <c r="A137" s="62"/>
      <c r="B137" s="63">
        <v>3526040</v>
      </c>
    </row>
    <row r="138" spans="1:2" x14ac:dyDescent="0.2">
      <c r="A138" s="64"/>
      <c r="B138" s="65">
        <v>2680750</v>
      </c>
    </row>
    <row r="139" spans="1:2" x14ac:dyDescent="0.2">
      <c r="A139" s="64"/>
      <c r="B139" s="63">
        <v>2205000</v>
      </c>
    </row>
    <row r="140" spans="1:2" x14ac:dyDescent="0.2">
      <c r="A140" s="62"/>
      <c r="B140" s="66">
        <v>1300000</v>
      </c>
    </row>
    <row r="141" spans="1:2" x14ac:dyDescent="0.2">
      <c r="A141" s="62"/>
      <c r="B141" s="66">
        <v>39330</v>
      </c>
    </row>
    <row r="142" spans="1:2" x14ac:dyDescent="0.2">
      <c r="A142" s="67"/>
      <c r="B142" s="66">
        <f>SUM(B137:B141)</f>
        <v>9751120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6EC7E-6504-4F36-9C9F-5AA1FAA69A93}">
  <dimension ref="B2:N47"/>
  <sheetViews>
    <sheetView topLeftCell="A30" workbookViewId="0">
      <selection activeCell="B49" sqref="B49"/>
    </sheetView>
  </sheetViews>
  <sheetFormatPr defaultRowHeight="15" x14ac:dyDescent="0.25"/>
  <cols>
    <col min="1" max="1" width="9.140625" style="74"/>
    <col min="2" max="2" width="16.28515625" style="74" customWidth="1"/>
    <col min="3" max="3" width="9.140625" style="74"/>
    <col min="4" max="4" width="10.140625" style="74" customWidth="1"/>
    <col min="5" max="5" width="10" style="74" customWidth="1"/>
    <col min="6" max="6" width="9.5703125" style="74" customWidth="1"/>
    <col min="7" max="9" width="9.140625" style="74"/>
    <col min="10" max="10" width="20" style="74" customWidth="1"/>
    <col min="11" max="14" width="11.140625" style="74" customWidth="1"/>
    <col min="15" max="16384" width="9.140625" style="74"/>
  </cols>
  <sheetData>
    <row r="2" spans="2:14" x14ac:dyDescent="0.25">
      <c r="B2" s="75" t="s">
        <v>137</v>
      </c>
      <c r="J2" s="75" t="s">
        <v>138</v>
      </c>
    </row>
    <row r="4" spans="2:14" x14ac:dyDescent="0.25">
      <c r="B4" s="75" t="s">
        <v>130</v>
      </c>
    </row>
    <row r="5" spans="2:14" x14ac:dyDescent="0.25">
      <c r="B5" s="76"/>
      <c r="C5" s="77" t="s">
        <v>123</v>
      </c>
      <c r="D5" s="77" t="s">
        <v>129</v>
      </c>
      <c r="E5" s="77" t="s">
        <v>133</v>
      </c>
      <c r="F5" s="77" t="s">
        <v>128</v>
      </c>
      <c r="J5" s="76"/>
      <c r="K5" s="77" t="s">
        <v>140</v>
      </c>
      <c r="L5" s="77" t="s">
        <v>129</v>
      </c>
      <c r="M5" s="77" t="s">
        <v>128</v>
      </c>
      <c r="N5" s="77"/>
    </row>
    <row r="6" spans="2:14" x14ac:dyDescent="0.25">
      <c r="B6" s="77" t="s">
        <v>131</v>
      </c>
      <c r="C6" s="76">
        <v>100</v>
      </c>
      <c r="D6" s="79">
        <v>100</v>
      </c>
      <c r="E6" s="76">
        <v>2</v>
      </c>
      <c r="F6" s="79">
        <f>SUM(C6*D6*E6)</f>
        <v>20000</v>
      </c>
      <c r="J6" s="77" t="s">
        <v>139</v>
      </c>
      <c r="K6" s="76">
        <v>100</v>
      </c>
      <c r="L6" s="79">
        <v>100</v>
      </c>
      <c r="M6" s="79"/>
      <c r="N6" s="79"/>
    </row>
    <row r="7" spans="2:14" x14ac:dyDescent="0.25">
      <c r="B7" s="77" t="s">
        <v>132</v>
      </c>
      <c r="C7" s="76">
        <v>100</v>
      </c>
      <c r="D7" s="79">
        <v>10</v>
      </c>
      <c r="E7" s="78">
        <v>2</v>
      </c>
      <c r="F7" s="79">
        <f>SUM(C7*D7*E7)</f>
        <v>2000</v>
      </c>
      <c r="J7" s="77" t="s">
        <v>141</v>
      </c>
      <c r="K7" s="76">
        <v>40</v>
      </c>
      <c r="L7" s="79">
        <v>10</v>
      </c>
      <c r="M7" s="79"/>
      <c r="N7" s="79"/>
    </row>
    <row r="8" spans="2:14" x14ac:dyDescent="0.25">
      <c r="B8" s="77" t="s">
        <v>125</v>
      </c>
      <c r="C8" s="76">
        <v>100</v>
      </c>
      <c r="D8" s="79">
        <v>5</v>
      </c>
      <c r="E8" s="76">
        <v>2</v>
      </c>
      <c r="F8" s="79">
        <f>SUM(C8*D8*E8)</f>
        <v>1000</v>
      </c>
      <c r="J8" s="77"/>
      <c r="K8" s="76">
        <v>100</v>
      </c>
      <c r="L8" s="79">
        <v>5</v>
      </c>
      <c r="M8" s="79"/>
      <c r="N8" s="79"/>
    </row>
    <row r="9" spans="2:14" x14ac:dyDescent="0.25">
      <c r="B9" s="80" t="s">
        <v>124</v>
      </c>
      <c r="E9" s="82"/>
      <c r="F9" s="83">
        <f>SUM(F6:F8)</f>
        <v>23000</v>
      </c>
    </row>
    <row r="10" spans="2:14" x14ac:dyDescent="0.25">
      <c r="B10" s="80"/>
      <c r="F10" s="81"/>
    </row>
    <row r="11" spans="2:14" x14ac:dyDescent="0.25">
      <c r="B11" s="80"/>
      <c r="F11" s="81"/>
    </row>
    <row r="12" spans="2:14" x14ac:dyDescent="0.25">
      <c r="B12" s="75" t="s">
        <v>118</v>
      </c>
    </row>
    <row r="13" spans="2:14" x14ac:dyDescent="0.25">
      <c r="B13" s="76"/>
      <c r="C13" s="77" t="s">
        <v>123</v>
      </c>
      <c r="D13" s="77" t="s">
        <v>129</v>
      </c>
      <c r="E13" s="77" t="s">
        <v>126</v>
      </c>
      <c r="F13" s="77" t="s">
        <v>128</v>
      </c>
    </row>
    <row r="14" spans="2:14" x14ac:dyDescent="0.25">
      <c r="B14" s="77" t="s">
        <v>119</v>
      </c>
      <c r="C14" s="76">
        <v>5</v>
      </c>
      <c r="D14" s="79">
        <v>300</v>
      </c>
      <c r="E14" s="76">
        <v>4</v>
      </c>
      <c r="F14" s="79">
        <f>C14*D14*E14</f>
        <v>6000</v>
      </c>
    </row>
    <row r="15" spans="2:14" x14ac:dyDescent="0.25">
      <c r="B15" s="77" t="s">
        <v>120</v>
      </c>
      <c r="C15" s="76">
        <v>5</v>
      </c>
      <c r="D15" s="79">
        <v>1000</v>
      </c>
      <c r="E15" s="78" t="s">
        <v>127</v>
      </c>
      <c r="F15" s="79"/>
    </row>
    <row r="16" spans="2:14" x14ac:dyDescent="0.25">
      <c r="B16" s="77" t="s">
        <v>121</v>
      </c>
      <c r="C16" s="76">
        <v>5</v>
      </c>
      <c r="D16" s="79">
        <v>100</v>
      </c>
      <c r="E16" s="76">
        <v>4</v>
      </c>
      <c r="F16" s="79">
        <f>C16*D16*E16</f>
        <v>2000</v>
      </c>
    </row>
    <row r="17" spans="2:6" x14ac:dyDescent="0.25">
      <c r="B17" s="77" t="s">
        <v>122</v>
      </c>
      <c r="C17" s="76">
        <v>5</v>
      </c>
      <c r="D17" s="79">
        <v>50</v>
      </c>
      <c r="E17" s="76">
        <v>4</v>
      </c>
      <c r="F17" s="79">
        <f>C17*D17*E17</f>
        <v>1000</v>
      </c>
    </row>
    <row r="18" spans="2:6" x14ac:dyDescent="0.25">
      <c r="B18" s="77" t="s">
        <v>125</v>
      </c>
      <c r="C18" s="76">
        <v>5</v>
      </c>
      <c r="D18" s="79">
        <v>50</v>
      </c>
      <c r="E18" s="76">
        <v>4</v>
      </c>
      <c r="F18" s="79">
        <f>C18*D18*E18</f>
        <v>1000</v>
      </c>
    </row>
    <row r="19" spans="2:6" x14ac:dyDescent="0.25">
      <c r="B19" s="80" t="s">
        <v>124</v>
      </c>
      <c r="F19" s="81">
        <f>SUM(F14:F18)</f>
        <v>10000</v>
      </c>
    </row>
    <row r="22" spans="2:6" x14ac:dyDescent="0.25">
      <c r="B22" s="75" t="s">
        <v>134</v>
      </c>
    </row>
    <row r="23" spans="2:6" x14ac:dyDescent="0.25">
      <c r="B23" s="76"/>
      <c r="C23" s="77" t="s">
        <v>123</v>
      </c>
      <c r="D23" s="77" t="s">
        <v>129</v>
      </c>
      <c r="E23" s="77" t="s">
        <v>126</v>
      </c>
      <c r="F23" s="77" t="s">
        <v>128</v>
      </c>
    </row>
    <row r="24" spans="2:6" x14ac:dyDescent="0.25">
      <c r="B24" s="77" t="s">
        <v>119</v>
      </c>
      <c r="C24" s="76">
        <v>2</v>
      </c>
      <c r="D24" s="79">
        <v>300</v>
      </c>
      <c r="E24" s="76">
        <v>3</v>
      </c>
      <c r="F24" s="79">
        <f>C24*D24*E24</f>
        <v>1800</v>
      </c>
    </row>
    <row r="25" spans="2:6" x14ac:dyDescent="0.25">
      <c r="B25" s="77" t="s">
        <v>120</v>
      </c>
      <c r="C25" s="76">
        <v>2</v>
      </c>
      <c r="D25" s="79">
        <v>1000</v>
      </c>
      <c r="E25" s="78" t="s">
        <v>127</v>
      </c>
      <c r="F25" s="79">
        <f>C25*D25</f>
        <v>2000</v>
      </c>
    </row>
    <row r="26" spans="2:6" x14ac:dyDescent="0.25">
      <c r="B26" s="77" t="s">
        <v>121</v>
      </c>
      <c r="C26" s="76">
        <v>2</v>
      </c>
      <c r="D26" s="79">
        <v>100</v>
      </c>
      <c r="E26" s="76">
        <v>3</v>
      </c>
      <c r="F26" s="79">
        <f>C26*D26*E26</f>
        <v>600</v>
      </c>
    </row>
    <row r="27" spans="2:6" x14ac:dyDescent="0.25">
      <c r="B27" s="77" t="s">
        <v>122</v>
      </c>
      <c r="C27" s="76">
        <v>2</v>
      </c>
      <c r="D27" s="79">
        <v>50</v>
      </c>
      <c r="E27" s="76">
        <v>3</v>
      </c>
      <c r="F27" s="79">
        <f>C27*D27*E27</f>
        <v>300</v>
      </c>
    </row>
    <row r="28" spans="2:6" x14ac:dyDescent="0.25">
      <c r="B28" s="77" t="s">
        <v>125</v>
      </c>
      <c r="C28" s="76">
        <v>2</v>
      </c>
      <c r="D28" s="79">
        <v>20</v>
      </c>
      <c r="E28" s="76">
        <v>3</v>
      </c>
      <c r="F28" s="79">
        <f>C28*D28*E28</f>
        <v>120</v>
      </c>
    </row>
    <row r="29" spans="2:6" x14ac:dyDescent="0.25">
      <c r="B29" s="80" t="s">
        <v>124</v>
      </c>
      <c r="F29" s="81">
        <f>SUM(F24:F28)</f>
        <v>4820</v>
      </c>
    </row>
    <row r="32" spans="2:6" x14ac:dyDescent="0.25">
      <c r="B32" s="75" t="s">
        <v>135</v>
      </c>
    </row>
    <row r="33" spans="2:6" x14ac:dyDescent="0.25">
      <c r="B33" s="76"/>
      <c r="C33" s="77" t="s">
        <v>123</v>
      </c>
      <c r="D33" s="77" t="s">
        <v>129</v>
      </c>
      <c r="E33" s="77" t="s">
        <v>126</v>
      </c>
      <c r="F33" s="77" t="s">
        <v>128</v>
      </c>
    </row>
    <row r="34" spans="2:6" x14ac:dyDescent="0.25">
      <c r="B34" s="77" t="s">
        <v>119</v>
      </c>
      <c r="C34" s="76">
        <v>2</v>
      </c>
      <c r="D34" s="79">
        <v>350</v>
      </c>
      <c r="E34" s="76">
        <v>3</v>
      </c>
      <c r="F34" s="79">
        <f>C34*D34*E34</f>
        <v>2100</v>
      </c>
    </row>
    <row r="35" spans="2:6" x14ac:dyDescent="0.25">
      <c r="B35" s="77" t="s">
        <v>120</v>
      </c>
      <c r="C35" s="76">
        <v>2</v>
      </c>
      <c r="D35" s="79">
        <v>1000</v>
      </c>
      <c r="E35" s="78" t="s">
        <v>127</v>
      </c>
      <c r="F35" s="79">
        <f>C35*D35</f>
        <v>2000</v>
      </c>
    </row>
    <row r="36" spans="2:6" x14ac:dyDescent="0.25">
      <c r="B36" s="77" t="s">
        <v>121</v>
      </c>
      <c r="C36" s="76">
        <v>2</v>
      </c>
      <c r="D36" s="79">
        <v>100</v>
      </c>
      <c r="E36" s="76">
        <v>3</v>
      </c>
      <c r="F36" s="79">
        <f>C36*D36*E36</f>
        <v>600</v>
      </c>
    </row>
    <row r="37" spans="2:6" x14ac:dyDescent="0.25">
      <c r="B37" s="77" t="s">
        <v>122</v>
      </c>
      <c r="C37" s="76">
        <v>2</v>
      </c>
      <c r="D37" s="79">
        <v>50</v>
      </c>
      <c r="E37" s="76">
        <v>3</v>
      </c>
      <c r="F37" s="79">
        <f>C37*D37*E37</f>
        <v>300</v>
      </c>
    </row>
    <row r="38" spans="2:6" x14ac:dyDescent="0.25">
      <c r="B38" s="77" t="s">
        <v>125</v>
      </c>
      <c r="C38" s="76">
        <v>2</v>
      </c>
      <c r="D38" s="79">
        <v>20</v>
      </c>
      <c r="E38" s="76">
        <v>3</v>
      </c>
      <c r="F38" s="79">
        <f>C38*D38*E38</f>
        <v>120</v>
      </c>
    </row>
    <row r="39" spans="2:6" x14ac:dyDescent="0.25">
      <c r="B39" s="80" t="s">
        <v>124</v>
      </c>
      <c r="F39" s="81">
        <f>SUM(F34:F38)</f>
        <v>5120</v>
      </c>
    </row>
    <row r="41" spans="2:6" x14ac:dyDescent="0.25">
      <c r="B41" s="75" t="s">
        <v>136</v>
      </c>
    </row>
    <row r="42" spans="2:6" x14ac:dyDescent="0.25">
      <c r="B42" s="76"/>
      <c r="C42" s="77" t="s">
        <v>123</v>
      </c>
      <c r="D42" s="77" t="s">
        <v>129</v>
      </c>
      <c r="E42" s="77" t="s">
        <v>126</v>
      </c>
      <c r="F42" s="77" t="s">
        <v>128</v>
      </c>
    </row>
    <row r="43" spans="2:6" x14ac:dyDescent="0.25">
      <c r="B43" s="77" t="s">
        <v>119</v>
      </c>
      <c r="C43" s="76">
        <v>3</v>
      </c>
      <c r="D43" s="79">
        <v>800</v>
      </c>
      <c r="E43" s="76">
        <v>3</v>
      </c>
      <c r="F43" s="79">
        <f>C43*D43*E43</f>
        <v>7200</v>
      </c>
    </row>
    <row r="44" spans="2:6" x14ac:dyDescent="0.25">
      <c r="B44" s="77" t="s">
        <v>122</v>
      </c>
      <c r="C44" s="76">
        <v>3</v>
      </c>
      <c r="D44" s="79">
        <v>200</v>
      </c>
      <c r="E44" s="78" t="s">
        <v>127</v>
      </c>
      <c r="F44" s="79">
        <f>C44*D44</f>
        <v>600</v>
      </c>
    </row>
    <row r="45" spans="2:6" x14ac:dyDescent="0.25">
      <c r="B45" s="77" t="s">
        <v>121</v>
      </c>
      <c r="C45" s="76">
        <v>3</v>
      </c>
      <c r="D45" s="79">
        <v>75</v>
      </c>
      <c r="E45" s="76">
        <v>3</v>
      </c>
      <c r="F45" s="79">
        <f>C45*D45*E45</f>
        <v>675</v>
      </c>
    </row>
    <row r="46" spans="2:6" x14ac:dyDescent="0.25">
      <c r="B46" s="77" t="s">
        <v>125</v>
      </c>
      <c r="C46" s="76">
        <v>3</v>
      </c>
      <c r="D46" s="79">
        <v>20</v>
      </c>
      <c r="E46" s="76">
        <v>3</v>
      </c>
      <c r="F46" s="79">
        <f>C46*D46*E46</f>
        <v>180</v>
      </c>
    </row>
    <row r="47" spans="2:6" x14ac:dyDescent="0.25">
      <c r="B47" s="80" t="s">
        <v>124</v>
      </c>
      <c r="F47" s="81">
        <f>SUM(F43:F46)</f>
        <v>8655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Draft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sales 4</cp:lastModifiedBy>
  <cp:lastPrinted>2018-10-17T12:13:29Z</cp:lastPrinted>
  <dcterms:created xsi:type="dcterms:W3CDTF">2018-10-10T02:32:41Z</dcterms:created>
  <dcterms:modified xsi:type="dcterms:W3CDTF">2018-11-08T14:08:24Z</dcterms:modified>
</cp:coreProperties>
</file>